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385" windowHeight="4965" tabRatio="922" activeTab="1"/>
  </bookViews>
  <sheets>
    <sheet name="Harmonogram" sheetId="1" r:id="rId1"/>
    <sheet name="Usługi" sheetId="2" r:id="rId2"/>
    <sheet name="Handel" sheetId="3" r:id="rId3"/>
    <sheet name="Produkcja" sheetId="4" r:id="rId4"/>
    <sheet name="Tabela Zbiorcza" sheetId="5" r:id="rId5"/>
    <sheet name="Rach Wyn" sheetId="6" r:id="rId6"/>
  </sheets>
  <definedNames>
    <definedName name="_Toc85902783" localSheetId="0">'Harmonogram'!$A$1</definedName>
    <definedName name="_xlnm.Print_Area" localSheetId="0">'Harmonogram'!$A$1:$O$80</definedName>
  </definedNames>
  <calcPr fullCalcOnLoad="1"/>
</workbook>
</file>

<file path=xl/sharedStrings.xml><?xml version="1.0" encoding="utf-8"?>
<sst xmlns="http://schemas.openxmlformats.org/spreadsheetml/2006/main" count="1250" uniqueCount="172">
  <si>
    <t>Założenia</t>
  </si>
  <si>
    <t>Przychody Firmy</t>
  </si>
  <si>
    <t>zł/rok</t>
  </si>
  <si>
    <t xml:space="preserve">Koszty </t>
  </si>
  <si>
    <t>Zużycie materiałów i energii</t>
  </si>
  <si>
    <t>Usługi obce</t>
  </si>
  <si>
    <t>Podatki i opłaty, w tym</t>
  </si>
  <si>
    <t>Wynagrodzenia</t>
  </si>
  <si>
    <t>Ubezp społeczne i inne świadczenia</t>
  </si>
  <si>
    <t>Pozostałe koszty rodzajowe</t>
  </si>
  <si>
    <t>zł/miesiąc</t>
  </si>
  <si>
    <t>ilość osób</t>
  </si>
  <si>
    <t>Lp.</t>
  </si>
  <si>
    <t>1.</t>
  </si>
  <si>
    <t>Dotacja</t>
  </si>
  <si>
    <t>Rozbicie pozycji kosztowych</t>
  </si>
  <si>
    <t>cena jednostkowa</t>
  </si>
  <si>
    <t xml:space="preserve">Wartość </t>
  </si>
  <si>
    <t>" tu wpisz pozycję kosztową"</t>
  </si>
  <si>
    <t>zł</t>
  </si>
  <si>
    <t>zużycie / ilość w okresie</t>
  </si>
  <si>
    <t>Rozbicie pozycji przychodowych</t>
  </si>
  <si>
    <t>ilosć sprzedana</t>
  </si>
  <si>
    <t>" tu wpisz pozycję przychodową"</t>
  </si>
  <si>
    <t>Przychody - RAZEM</t>
  </si>
  <si>
    <t>Podatki i opłaty - składowe</t>
  </si>
  <si>
    <t>Podatki i opłaty - RAZEM</t>
  </si>
  <si>
    <t>Pozostałe koszty rodzajowe - RAZEM</t>
  </si>
  <si>
    <t>Harmonogram rzeczowo-finansowy inwestycji [w PLN]</t>
  </si>
  <si>
    <t>Należy podać wszystkie planowane wydatki kwalifikowane związane z realizacją inwestycji dla kolejnych miesięcy kalendarzowych realizacji projektu</t>
  </si>
  <si>
    <t>Planowana data rozpoczęcia działalności gospodarczej (miesiąc, rok):</t>
  </si>
  <si>
    <t>miesiąc 1</t>
  </si>
  <si>
    <t>miesiąc 2</t>
  </si>
  <si>
    <t>miesiąc 3</t>
  </si>
  <si>
    <t>miesiąc 4</t>
  </si>
  <si>
    <t>miesiąc 5</t>
  </si>
  <si>
    <t>miesiąc 6</t>
  </si>
  <si>
    <t>miesiąc 7</t>
  </si>
  <si>
    <t>miesiąc 8</t>
  </si>
  <si>
    <t>miesiąc 9</t>
  </si>
  <si>
    <t>miesiąc 10</t>
  </si>
  <si>
    <t>miesiąc 11</t>
  </si>
  <si>
    <t>miesiąc 12</t>
  </si>
  <si>
    <t xml:space="preserve">Wydatki w ramach dotacji wydatki identyczne jak wymienione w sekcja D1. pkt 2 </t>
  </si>
  <si>
    <t>Razem wydatki w ramach dotacji</t>
  </si>
  <si>
    <t xml:space="preserve">Wydatki w ramach wkładu własnego jak w sekcji D1 pkt 1 </t>
  </si>
  <si>
    <t>Razem wydatki z wkładu własnego</t>
  </si>
  <si>
    <t>Razem wydatki do rozliczenia</t>
  </si>
  <si>
    <t>SEKCJA  D. PLAN INWESTYCYJNY</t>
  </si>
  <si>
    <t>Podatek od towarów i usług (VAT) jest wydatkiem kwalifikującym się do objęcia wsparciem, jeśli zgodnie z odrębnymi przepisami krajowymi beneficjentowi (przedsiębiorcy) nie przysługuje prawo jego późniejszego zwrotu lub odliczenia od należnego podatku od towarów i usług.</t>
  </si>
  <si>
    <t>D-1 Opis planowanej inwestycji</t>
  </si>
  <si>
    <t>Należy przedstawić zakres planowanej inwestycji (np. zakup maszyn i urządzeń, itp.). W pkt. 1-2 należy odnieść się do całokształtu działań a w 3 jedynie do kosztów kwalifikowanych.</t>
  </si>
  <si>
    <t>1. Uzasadnienie inwestycji:</t>
  </si>
  <si>
    <t>Rodzaj działania / kosztów</t>
  </si>
  <si>
    <t>Uzasadnienie</t>
  </si>
  <si>
    <t>Koszty (PLN)</t>
  </si>
  <si>
    <t>n.</t>
  </si>
  <si>
    <t>RAZEM (PLN):</t>
  </si>
  <si>
    <t>koszty zmienne</t>
  </si>
  <si>
    <t>Zużycie materiałów i energii (zmienne)- składowe</t>
  </si>
  <si>
    <t>Zużycie materiałów i energii (stałe) - składowe</t>
  </si>
  <si>
    <t>termin płatności w dniach</t>
  </si>
  <si>
    <t>dni</t>
  </si>
  <si>
    <t>termin płatności</t>
  </si>
  <si>
    <t>Usługi Obce (zmienne)- składowe</t>
  </si>
  <si>
    <t>Usługi Obce (stałe)- składowe</t>
  </si>
  <si>
    <t>koszty stałe</t>
  </si>
  <si>
    <t>Zużycie materiałów i energii (zmienne) - RAZEM</t>
  </si>
  <si>
    <t>Zużycie materiałów i energii (stałe) - RAZEM</t>
  </si>
  <si>
    <t>Usługi obce (zmienne) - RAZEM</t>
  </si>
  <si>
    <t>Pozostałe koszty rodzajowe (zmienne) - składowe</t>
  </si>
  <si>
    <t>Koszty Stałe razem</t>
  </si>
  <si>
    <t>Koszty Zmienne razem</t>
  </si>
  <si>
    <t>ilość jednostek sprzedanych</t>
  </si>
  <si>
    <t>Pozostałe koszty rodzajowe (stałe) - składowe</t>
  </si>
  <si>
    <t>średnie wynagrodzenie - zmienne</t>
  </si>
  <si>
    <t>ilość osób zatrudnionych - zmienna</t>
  </si>
  <si>
    <t>średnie wynagrodzenie - stałe</t>
  </si>
  <si>
    <t>ilość osób zatrudnionych - stałe</t>
  </si>
  <si>
    <t>" tu wpisz pozycję asortymentową"</t>
  </si>
  <si>
    <t>Planowana cena sprzedaży</t>
  </si>
  <si>
    <t>Rozbicie pozycji kosztowych poza towarami</t>
  </si>
  <si>
    <t xml:space="preserve">ilość </t>
  </si>
  <si>
    <t>Wartość sprzedaży</t>
  </si>
  <si>
    <t>Warość zakupu</t>
  </si>
  <si>
    <t>Wartośćsprzedanych towarów i materiałów</t>
  </si>
  <si>
    <t>ilosć /okres</t>
  </si>
  <si>
    <t>zł / okres</t>
  </si>
  <si>
    <t>planowany termin płatności - zakup</t>
  </si>
  <si>
    <t>planowany termin płatności - sprzedaż</t>
  </si>
  <si>
    <t>Usługi obce -stałe  RAZEM</t>
  </si>
  <si>
    <t>Planowana cena zakupu</t>
  </si>
  <si>
    <t>Usługi obce (stałe) - RAZEM</t>
  </si>
  <si>
    <t>średnia cena</t>
  </si>
  <si>
    <t>check</t>
  </si>
  <si>
    <t>średnia cena sprzedaży</t>
  </si>
  <si>
    <t>WYNIK OPERACYJNY</t>
  </si>
  <si>
    <t>Pozostałe koszty rodzajowe  zmienne - RAZEM</t>
  </si>
  <si>
    <t>Pozostałe koszty rodzajowe - stałe - RAZEM</t>
  </si>
  <si>
    <t>roczna stawka amortyzacji w %</t>
  </si>
  <si>
    <r>
      <t xml:space="preserve">2. Zakres inwestycji (wymienić planowane działania wraz z uzasadnieniem, wskazując </t>
    </r>
    <r>
      <rPr>
        <b/>
        <u val="single"/>
        <sz val="11"/>
        <color indexed="8"/>
        <rFont val="Times New Roman"/>
        <family val="1"/>
      </rPr>
      <t>wszystkie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planowane nakłady):</t>
    </r>
  </si>
  <si>
    <r>
      <t xml:space="preserve">3. Wymienić jedynie </t>
    </r>
    <r>
      <rPr>
        <b/>
        <u val="single"/>
        <sz val="11"/>
        <color indexed="8"/>
        <rFont val="Times New Roman"/>
        <family val="1"/>
      </rPr>
      <t>koszty kwalifikowalne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 ramach działań do zrealizowania</t>
    </r>
  </si>
  <si>
    <t>Proszę wprowadzać dane jedynie w polach oznaczonych kolorem "białym"</t>
  </si>
  <si>
    <t>szt.</t>
  </si>
  <si>
    <t>ilość</t>
  </si>
  <si>
    <t>Założenia podsumowanie</t>
  </si>
  <si>
    <t>ilosć</t>
  </si>
  <si>
    <t>OPIS</t>
  </si>
  <si>
    <t>Przychody - działalność A</t>
  </si>
  <si>
    <t>Przychody - działalność B</t>
  </si>
  <si>
    <t>Przychody - działalność C</t>
  </si>
  <si>
    <t>Przychody Całość (1+2+3)</t>
  </si>
  <si>
    <t>Koszty działalności A (bez wynagrodzeń)</t>
  </si>
  <si>
    <t>Koszty działalności B (bez wynagrodzeń)</t>
  </si>
  <si>
    <t>Koszty Działalności RAZEM (5+6+7)</t>
  </si>
  <si>
    <t>Wartość wynagrodzeń Działalność A</t>
  </si>
  <si>
    <t>Wartość wynagrodzeń Działalność B</t>
  </si>
  <si>
    <t>Wartość wynagrodzeń Działalność C</t>
  </si>
  <si>
    <t>Wartość Wynagrodzeń RAZEM (9+10+11)</t>
  </si>
  <si>
    <t>Wynik na działalności A ( 1-5-9-13 )</t>
  </si>
  <si>
    <t>Wynik na działalności B ( 2-6-10-14)</t>
  </si>
  <si>
    <t>Wynik na działalności C ( 3-7-11-15)</t>
  </si>
  <si>
    <t>Rok 2012 w podziale na miesiące</t>
  </si>
  <si>
    <t>Zatrudnienie (poza właścicielem)</t>
  </si>
  <si>
    <t>ilość osób zatrudnionych - działalność A</t>
  </si>
  <si>
    <t>ilość osób zatrudnionych - działalność B</t>
  </si>
  <si>
    <t>ilość osób zatrudnionych - działalność C</t>
  </si>
  <si>
    <t>Ilość osób zatrudnionych RAZEM (1+2+3)</t>
  </si>
  <si>
    <t xml:space="preserve">Środki własne </t>
  </si>
  <si>
    <t>Kredyt</t>
  </si>
  <si>
    <t>Finansowanie Inwestycji</t>
  </si>
  <si>
    <t>RAZEM środki finansujące inwestycję</t>
  </si>
  <si>
    <t>Gotówka z nowej działalności</t>
  </si>
  <si>
    <t>różnica sprawdzająca</t>
  </si>
  <si>
    <r>
      <t xml:space="preserve">Rodzaj wydatku </t>
    </r>
    <r>
      <rPr>
        <sz val="11"/>
        <color indexed="8"/>
        <rFont val="Arial"/>
        <family val="2"/>
      </rPr>
      <t>/zgodnie z tabelą w  biznes planie/</t>
    </r>
  </si>
  <si>
    <t>Rok 2013 w podziale na miesiace</t>
  </si>
  <si>
    <t>SUMA</t>
  </si>
  <si>
    <t>suma</t>
  </si>
  <si>
    <t>WYNIK RAZEM (13+14+15)</t>
  </si>
  <si>
    <t>Rok 2013 w podziale na miesiące</t>
  </si>
  <si>
    <t>Pozycja</t>
  </si>
  <si>
    <t>PRZYCHODY (brutto)</t>
  </si>
  <si>
    <t>1.1. z działalności handlowej</t>
  </si>
  <si>
    <t>1.2. z działalności produkcyjnej</t>
  </si>
  <si>
    <t>1.3. z działalności usługowej</t>
  </si>
  <si>
    <t>1.4. spłaty należności</t>
  </si>
  <si>
    <t>1.5. inne</t>
  </si>
  <si>
    <t>1. RAZEM PRZYCHODY</t>
  </si>
  <si>
    <t>KOSZTY (brutto)</t>
  </si>
  <si>
    <t>2.1 zakupy towarów</t>
  </si>
  <si>
    <t>2.2 zakupy surowców/ materiałów</t>
  </si>
  <si>
    <t>2.3 wynagrodzenie pracowników</t>
  </si>
  <si>
    <t>2.4 narzuty na wynagrodzenia</t>
  </si>
  <si>
    <t>2.5 czynsz</t>
  </si>
  <si>
    <t>2.6 transport</t>
  </si>
  <si>
    <t>2.7 energia, co, gaz, woda</t>
  </si>
  <si>
    <t>2.8 usługi obce</t>
  </si>
  <si>
    <t>2.9 podatki lokalne</t>
  </si>
  <si>
    <t>2.10 reklama</t>
  </si>
  <si>
    <t>2.11 ubezpieczenia rzeczowe</t>
  </si>
  <si>
    <t>2.12 koszty administracyjne i telekom.</t>
  </si>
  <si>
    <t>2.13 leasing</t>
  </si>
  <si>
    <t>2.14 inne koszty</t>
  </si>
  <si>
    <t>2.15 odsetki od kredytów</t>
  </si>
  <si>
    <t>2.16 amortyzacja</t>
  </si>
  <si>
    <t>2. RAZEM KOSZTY</t>
  </si>
  <si>
    <t>3. Zmiany stanu produktów (+/-)</t>
  </si>
  <si>
    <t>4. KOSZTY UZYSKANIA PRZYCHODÓW</t>
  </si>
  <si>
    <t>5. ZUS właściciela</t>
  </si>
  <si>
    <t>6. ZYSK BRUTTO (1-4-5)</t>
  </si>
  <si>
    <t>7. PODATEK DOCHODOWY</t>
  </si>
  <si>
    <t>8. ZYSK NETTO (6-7)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</si>
</sst>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\ _z_ł_-;\-* #,##0\ _z_ł_-;_-* &quot;-&quot;??\ _z_ł_-;_-@_-"/>
    <numFmt numFmtId="166" formatCode="0.0"/>
    <numFmt numFmtId="167" formatCode="0.0%"/>
    <numFmt numFmtId="168" formatCode="_-* #,##0.0\ _z_ł_-;\-* #,##0.0\ _z_ł_-;_-* &quot;-&quot;??\ _z_ł_-;_-@_-"/>
    <numFmt numFmtId="169" formatCode="#,##0_ ;[Red]\-#,##0\ "/>
    <numFmt numFmtId="170" formatCode="#,##0.0_ ;[Red]\-#,##0.0\ "/>
  </numFmts>
  <fonts count="7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Arial"/>
      <family val="2"/>
    </font>
    <font>
      <sz val="6"/>
      <name val="Arial"/>
      <family val="2"/>
    </font>
    <font>
      <sz val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i/>
      <sz val="11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i/>
      <sz val="11"/>
      <color theme="1"/>
      <name val="Arial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0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6E6E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3" fontId="3" fillId="0" borderId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33" borderId="10" xfId="0" applyFont="1" applyFill="1" applyBorder="1" applyAlignment="1">
      <alignment horizontal="left" vertical="top" wrapText="1" indent="1"/>
    </xf>
    <xf numFmtId="4" fontId="59" fillId="33" borderId="10" xfId="0" applyNumberFormat="1" applyFont="1" applyFill="1" applyBorder="1" applyAlignment="1">
      <alignment horizontal="left" vertical="top" wrapText="1"/>
    </xf>
    <xf numFmtId="0" fontId="59" fillId="33" borderId="11" xfId="0" applyFont="1" applyFill="1" applyBorder="1" applyAlignment="1">
      <alignment vertical="top" wrapText="1"/>
    </xf>
    <xf numFmtId="0" fontId="59" fillId="33" borderId="12" xfId="0" applyFont="1" applyFill="1" applyBorder="1" applyAlignment="1">
      <alignment vertical="top" wrapText="1"/>
    </xf>
    <xf numFmtId="0" fontId="58" fillId="33" borderId="12" xfId="0" applyFont="1" applyFill="1" applyBorder="1" applyAlignment="1">
      <alignment vertical="top" wrapText="1"/>
    </xf>
    <xf numFmtId="0" fontId="59" fillId="33" borderId="13" xfId="0" applyFont="1" applyFill="1" applyBorder="1" applyAlignment="1">
      <alignment vertical="top" wrapText="1"/>
    </xf>
    <xf numFmtId="0" fontId="9" fillId="0" borderId="0" xfId="53" applyFont="1" applyAlignment="1">
      <alignment/>
      <protection/>
    </xf>
    <xf numFmtId="0" fontId="60" fillId="34" borderId="0" xfId="53" applyFont="1" applyFill="1" applyAlignment="1">
      <alignment/>
      <protection/>
    </xf>
    <xf numFmtId="0" fontId="61" fillId="34" borderId="0" xfId="53" applyFont="1" applyFill="1" applyAlignment="1">
      <alignment/>
      <protection/>
    </xf>
    <xf numFmtId="0" fontId="60" fillId="34" borderId="14" xfId="53" applyFont="1" applyFill="1" applyBorder="1" applyAlignment="1">
      <alignment horizontal="center"/>
      <protection/>
    </xf>
    <xf numFmtId="0" fontId="9" fillId="0" borderId="14" xfId="53" applyNumberFormat="1" applyFont="1" applyFill="1" applyBorder="1" applyAlignment="1">
      <alignment horizontal="center" vertical="center" wrapText="1"/>
      <protection/>
    </xf>
    <xf numFmtId="0" fontId="4" fillId="0" borderId="14" xfId="53" applyFont="1" applyBorder="1" applyAlignment="1">
      <alignment/>
      <protection/>
    </xf>
    <xf numFmtId="0" fontId="9" fillId="0" borderId="14" xfId="53" applyFont="1" applyBorder="1" applyAlignment="1">
      <alignment horizontal="center"/>
      <protection/>
    </xf>
    <xf numFmtId="0" fontId="4" fillId="0" borderId="0" xfId="53" applyFont="1" applyAlignment="1">
      <alignment/>
      <protection/>
    </xf>
    <xf numFmtId="0" fontId="4" fillId="0" borderId="14" xfId="53" applyFont="1" applyFill="1" applyBorder="1" applyAlignment="1">
      <alignment/>
      <protection/>
    </xf>
    <xf numFmtId="0" fontId="4" fillId="0" borderId="14" xfId="53" applyFont="1" applyBorder="1" applyAlignment="1">
      <alignment horizontal="center"/>
      <protection/>
    </xf>
    <xf numFmtId="0" fontId="9" fillId="0" borderId="14" xfId="53" applyFont="1" applyFill="1" applyBorder="1" applyAlignment="1">
      <alignment/>
      <protection/>
    </xf>
    <xf numFmtId="164" fontId="9" fillId="35" borderId="14" xfId="57" applyNumberFormat="1" applyFont="1" applyFill="1" applyBorder="1" applyAlignment="1">
      <alignment/>
    </xf>
    <xf numFmtId="0" fontId="9" fillId="0" borderId="14" xfId="53" applyFont="1" applyFill="1" applyBorder="1" applyAlignment="1">
      <alignment horizontal="center"/>
      <protection/>
    </xf>
    <xf numFmtId="0" fontId="9" fillId="0" borderId="0" xfId="53" applyFont="1" applyFill="1" applyAlignment="1">
      <alignment/>
      <protection/>
    </xf>
    <xf numFmtId="4" fontId="9" fillId="0" borderId="14" xfId="53" applyNumberFormat="1" applyFont="1" applyFill="1" applyBorder="1" applyAlignment="1">
      <alignment horizontal="center"/>
      <protection/>
    </xf>
    <xf numFmtId="3" fontId="61" fillId="34" borderId="14" xfId="53" applyNumberFormat="1" applyFont="1" applyFill="1" applyBorder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169" fontId="9" fillId="0" borderId="14" xfId="53" applyNumberFormat="1" applyFont="1" applyBorder="1" applyAlignment="1">
      <alignment/>
      <protection/>
    </xf>
    <xf numFmtId="0" fontId="9" fillId="0" borderId="14" xfId="53" applyFont="1" applyBorder="1" applyAlignment="1">
      <alignment horizontal="right"/>
      <protection/>
    </xf>
    <xf numFmtId="0" fontId="60" fillId="34" borderId="0" xfId="53" applyFont="1" applyFill="1" applyAlignment="1">
      <alignment horizontal="center"/>
      <protection/>
    </xf>
    <xf numFmtId="0" fontId="9" fillId="0" borderId="14" xfId="53" applyFont="1" applyBorder="1" applyAlignment="1">
      <alignment/>
      <protection/>
    </xf>
    <xf numFmtId="0" fontId="4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/>
      <protection/>
    </xf>
    <xf numFmtId="3" fontId="9" fillId="0" borderId="0" xfId="53" applyNumberFormat="1" applyFont="1" applyBorder="1" applyAlignment="1">
      <alignment/>
      <protection/>
    </xf>
    <xf numFmtId="0" fontId="9" fillId="36" borderId="0" xfId="53" applyFont="1" applyFill="1" applyAlignment="1">
      <alignment horizontal="center"/>
      <protection/>
    </xf>
    <xf numFmtId="0" fontId="9" fillId="36" borderId="0" xfId="53" applyFont="1" applyFill="1" applyAlignment="1">
      <alignment/>
      <protection/>
    </xf>
    <xf numFmtId="0" fontId="4" fillId="0" borderId="0" xfId="53" applyFont="1" applyBorder="1" applyAlignment="1">
      <alignment vertical="center" textRotation="90"/>
      <protection/>
    </xf>
    <xf numFmtId="0" fontId="4" fillId="0" borderId="13" xfId="53" applyFont="1" applyBorder="1" applyAlignment="1">
      <alignment vertical="center" textRotation="90"/>
      <protection/>
    </xf>
    <xf numFmtId="0" fontId="9" fillId="36" borderId="14" xfId="53" applyFont="1" applyFill="1" applyBorder="1" applyAlignment="1">
      <alignment/>
      <protection/>
    </xf>
    <xf numFmtId="0" fontId="9" fillId="0" borderId="0" xfId="53" applyFont="1" applyFill="1" applyBorder="1" applyAlignment="1">
      <alignment/>
      <protection/>
    </xf>
    <xf numFmtId="0" fontId="5" fillId="0" borderId="0" xfId="53" applyFont="1" applyAlignment="1">
      <alignment/>
      <protection/>
    </xf>
    <xf numFmtId="0" fontId="9" fillId="0" borderId="0" xfId="53" applyFont="1" applyBorder="1" applyAlignment="1">
      <alignment horizontal="center"/>
      <protection/>
    </xf>
    <xf numFmtId="0" fontId="4" fillId="36" borderId="14" xfId="53" applyFont="1" applyFill="1" applyBorder="1" applyAlignment="1">
      <alignment horizontal="center"/>
      <protection/>
    </xf>
    <xf numFmtId="43" fontId="9" fillId="36" borderId="0" xfId="43" applyFont="1" applyFill="1" applyAlignment="1">
      <alignment/>
    </xf>
    <xf numFmtId="0" fontId="9" fillId="36" borderId="14" xfId="53" applyFont="1" applyFill="1" applyBorder="1" applyAlignment="1">
      <alignment horizontal="center"/>
      <protection/>
    </xf>
    <xf numFmtId="0" fontId="61" fillId="34" borderId="14" xfId="53" applyFont="1" applyFill="1" applyBorder="1" applyAlignment="1">
      <alignment horizontal="center"/>
      <protection/>
    </xf>
    <xf numFmtId="0" fontId="61" fillId="34" borderId="14" xfId="53" applyFont="1" applyFill="1" applyBorder="1" applyAlignment="1">
      <alignment/>
      <protection/>
    </xf>
    <xf numFmtId="0" fontId="4" fillId="0" borderId="13" xfId="53" applyFont="1" applyBorder="1" applyAlignment="1">
      <alignment horizontal="center" vertical="center" textRotation="90"/>
      <protection/>
    </xf>
    <xf numFmtId="164" fontId="4" fillId="35" borderId="14" xfId="53" applyNumberFormat="1" applyFont="1" applyFill="1" applyBorder="1" applyAlignment="1">
      <alignment horizontal="right"/>
      <protection/>
    </xf>
    <xf numFmtId="164" fontId="4" fillId="35" borderId="14" xfId="57" applyNumberFormat="1" applyFont="1" applyFill="1" applyBorder="1" applyAlignment="1">
      <alignment/>
    </xf>
    <xf numFmtId="3" fontId="9" fillId="37" borderId="14" xfId="53" applyNumberFormat="1" applyFont="1" applyFill="1" applyBorder="1" applyAlignment="1">
      <alignment horizontal="right"/>
      <protection/>
    </xf>
    <xf numFmtId="164" fontId="9" fillId="37" borderId="14" xfId="57" applyNumberFormat="1" applyFont="1" applyFill="1" applyBorder="1" applyAlignment="1">
      <alignment/>
    </xf>
    <xf numFmtId="169" fontId="9" fillId="14" borderId="14" xfId="53" applyNumberFormat="1" applyFont="1" applyFill="1" applyBorder="1" applyAlignment="1">
      <alignment/>
      <protection/>
    </xf>
    <xf numFmtId="170" fontId="9" fillId="14" borderId="14" xfId="53" applyNumberFormat="1" applyFont="1" applyFill="1" applyBorder="1" applyAlignment="1">
      <alignment/>
      <protection/>
    </xf>
    <xf numFmtId="164" fontId="9" fillId="35" borderId="14" xfId="53" applyNumberFormat="1" applyFont="1" applyFill="1" applyBorder="1" applyAlignment="1">
      <alignment horizontal="right"/>
      <protection/>
    </xf>
    <xf numFmtId="3" fontId="9" fillId="14" borderId="14" xfId="53" applyNumberFormat="1" applyFont="1" applyFill="1" applyBorder="1" applyAlignment="1">
      <alignment/>
      <protection/>
    </xf>
    <xf numFmtId="168" fontId="9" fillId="14" borderId="14" xfId="43" applyNumberFormat="1" applyFont="1" applyFill="1" applyBorder="1" applyAlignment="1">
      <alignment/>
    </xf>
    <xf numFmtId="3" fontId="9" fillId="37" borderId="14" xfId="53" applyNumberFormat="1" applyFont="1" applyFill="1" applyBorder="1" applyAlignment="1">
      <alignment/>
      <protection/>
    </xf>
    <xf numFmtId="168" fontId="9" fillId="14" borderId="14" xfId="43" applyNumberFormat="1" applyFont="1" applyFill="1" applyBorder="1" applyAlignment="1">
      <alignment horizontal="right"/>
    </xf>
    <xf numFmtId="0" fontId="4" fillId="14" borderId="14" xfId="53" applyFont="1" applyFill="1" applyBorder="1" applyAlignment="1">
      <alignment/>
      <protection/>
    </xf>
    <xf numFmtId="0" fontId="9" fillId="14" borderId="14" xfId="53" applyFont="1" applyFill="1" applyBorder="1" applyAlignment="1">
      <alignment/>
      <protection/>
    </xf>
    <xf numFmtId="165" fontId="9" fillId="14" borderId="14" xfId="43" applyNumberFormat="1" applyFont="1" applyFill="1" applyBorder="1" applyAlignment="1">
      <alignment horizontal="right"/>
    </xf>
    <xf numFmtId="0" fontId="4" fillId="14" borderId="15" xfId="53" applyFont="1" applyFill="1" applyBorder="1" applyAlignment="1">
      <alignment horizontal="center"/>
      <protection/>
    </xf>
    <xf numFmtId="0" fontId="9" fillId="14" borderId="16" xfId="53" applyFont="1" applyFill="1" applyBorder="1" applyAlignment="1">
      <alignment/>
      <protection/>
    </xf>
    <xf numFmtId="0" fontId="4" fillId="14" borderId="16" xfId="53" applyFont="1" applyFill="1" applyBorder="1" applyAlignment="1">
      <alignment horizontal="center"/>
      <protection/>
    </xf>
    <xf numFmtId="0" fontId="4" fillId="38" borderId="14" xfId="53" applyFont="1" applyFill="1" applyBorder="1" applyAlignment="1">
      <alignment horizontal="center"/>
      <protection/>
    </xf>
    <xf numFmtId="0" fontId="60" fillId="34" borderId="14" xfId="53" applyFont="1" applyFill="1" applyBorder="1" applyAlignment="1">
      <alignment horizontal="center" vertical="center"/>
      <protection/>
    </xf>
    <xf numFmtId="43" fontId="9" fillId="0" borderId="14" xfId="43" applyFont="1" applyBorder="1" applyAlignment="1">
      <alignment/>
    </xf>
    <xf numFmtId="0" fontId="4" fillId="0" borderId="14" xfId="53" applyFont="1" applyBorder="1" applyAlignment="1">
      <alignment vertical="center" textRotation="90"/>
      <protection/>
    </xf>
    <xf numFmtId="0" fontId="4" fillId="14" borderId="14" xfId="53" applyFont="1" applyFill="1" applyBorder="1" applyAlignment="1">
      <alignment horizontal="center"/>
      <protection/>
    </xf>
    <xf numFmtId="0" fontId="4" fillId="0" borderId="14" xfId="53" applyFont="1" applyBorder="1" applyAlignment="1">
      <alignment horizontal="center" vertical="center" textRotation="90"/>
      <protection/>
    </xf>
    <xf numFmtId="3" fontId="9" fillId="0" borderId="14" xfId="53" applyNumberFormat="1" applyFont="1" applyBorder="1" applyAlignment="1">
      <alignment/>
      <protection/>
    </xf>
    <xf numFmtId="0" fontId="62" fillId="37" borderId="14" xfId="0" applyFont="1" applyFill="1" applyBorder="1" applyAlignment="1">
      <alignment horizontal="center" wrapText="1"/>
    </xf>
    <xf numFmtId="3" fontId="62" fillId="37" borderId="14" xfId="0" applyNumberFormat="1" applyFont="1" applyFill="1" applyBorder="1" applyAlignment="1">
      <alignment horizontal="right" wrapText="1"/>
    </xf>
    <xf numFmtId="167" fontId="0" fillId="37" borderId="14" xfId="56" applyNumberFormat="1" applyFont="1" applyFill="1" applyBorder="1" applyAlignment="1">
      <alignment horizontal="center"/>
    </xf>
    <xf numFmtId="4" fontId="63" fillId="14" borderId="14" xfId="0" applyNumberFormat="1" applyFont="1" applyFill="1" applyBorder="1" applyAlignment="1">
      <alignment wrapText="1"/>
    </xf>
    <xf numFmtId="0" fontId="0" fillId="14" borderId="14" xfId="0" applyFont="1" applyFill="1" applyBorder="1" applyAlignment="1">
      <alignment/>
    </xf>
    <xf numFmtId="4" fontId="62" fillId="14" borderId="14" xfId="0" applyNumberFormat="1" applyFont="1" applyFill="1" applyBorder="1" applyAlignment="1">
      <alignment horizontal="right" wrapText="1"/>
    </xf>
    <xf numFmtId="0" fontId="63" fillId="14" borderId="14" xfId="0" applyFont="1" applyFill="1" applyBorder="1" applyAlignment="1">
      <alignment horizontal="center" wrapText="1"/>
    </xf>
    <xf numFmtId="0" fontId="64" fillId="14" borderId="14" xfId="0" applyFont="1" applyFill="1" applyBorder="1" applyAlignment="1">
      <alignment horizontal="center" wrapText="1"/>
    </xf>
    <xf numFmtId="0" fontId="9" fillId="14" borderId="14" xfId="53" applyFont="1" applyFill="1" applyBorder="1" applyAlignment="1">
      <alignment horizontal="center"/>
      <protection/>
    </xf>
    <xf numFmtId="164" fontId="9" fillId="14" borderId="14" xfId="57" applyNumberFormat="1" applyFont="1" applyFill="1" applyBorder="1" applyAlignment="1">
      <alignment/>
    </xf>
    <xf numFmtId="4" fontId="9" fillId="37" borderId="14" xfId="53" applyNumberFormat="1" applyFont="1" applyFill="1" applyBorder="1" applyAlignment="1">
      <alignment horizontal="center"/>
      <protection/>
    </xf>
    <xf numFmtId="0" fontId="9" fillId="37" borderId="14" xfId="53" applyFont="1" applyFill="1" applyBorder="1" applyAlignment="1">
      <alignment horizontal="center"/>
      <protection/>
    </xf>
    <xf numFmtId="0" fontId="9" fillId="37" borderId="0" xfId="53" applyFont="1" applyFill="1" applyAlignment="1">
      <alignment/>
      <protection/>
    </xf>
    <xf numFmtId="43" fontId="9" fillId="37" borderId="0" xfId="43" applyFont="1" applyFill="1" applyAlignment="1">
      <alignment/>
    </xf>
    <xf numFmtId="0" fontId="4" fillId="37" borderId="14" xfId="53" applyFont="1" applyFill="1" applyBorder="1" applyAlignment="1">
      <alignment/>
      <protection/>
    </xf>
    <xf numFmtId="0" fontId="9" fillId="37" borderId="14" xfId="53" applyFont="1" applyFill="1" applyBorder="1" applyAlignment="1">
      <alignment/>
      <protection/>
    </xf>
    <xf numFmtId="164" fontId="4" fillId="14" borderId="14" xfId="53" applyNumberFormat="1" applyFont="1" applyFill="1" applyBorder="1" applyAlignment="1">
      <alignment horizontal="right"/>
      <protection/>
    </xf>
    <xf numFmtId="164" fontId="4" fillId="14" borderId="14" xfId="57" applyNumberFormat="1" applyFont="1" applyFill="1" applyBorder="1" applyAlignment="1">
      <alignment/>
    </xf>
    <xf numFmtId="164" fontId="9" fillId="14" borderId="14" xfId="53" applyNumberFormat="1" applyFont="1" applyFill="1" applyBorder="1" applyAlignment="1">
      <alignment/>
      <protection/>
    </xf>
    <xf numFmtId="166" fontId="9" fillId="14" borderId="14" xfId="53" applyNumberFormat="1" applyFont="1" applyFill="1" applyBorder="1" applyAlignment="1">
      <alignment/>
      <protection/>
    </xf>
    <xf numFmtId="0" fontId="9" fillId="37" borderId="0" xfId="53" applyFont="1" applyFill="1" applyBorder="1" applyAlignment="1">
      <alignment/>
      <protection/>
    </xf>
    <xf numFmtId="0" fontId="9" fillId="38" borderId="14" xfId="53" applyFont="1" applyFill="1" applyBorder="1" applyAlignment="1">
      <alignment horizontal="center"/>
      <protection/>
    </xf>
    <xf numFmtId="164" fontId="9" fillId="14" borderId="14" xfId="53" applyNumberFormat="1" applyFont="1" applyFill="1" applyBorder="1" applyAlignment="1">
      <alignment horizontal="right"/>
      <protection/>
    </xf>
    <xf numFmtId="0" fontId="9" fillId="38" borderId="14" xfId="53" applyFont="1" applyFill="1" applyBorder="1" applyAlignment="1">
      <alignment/>
      <protection/>
    </xf>
    <xf numFmtId="0" fontId="4" fillId="14" borderId="14" xfId="53" applyFont="1" applyFill="1" applyBorder="1" applyAlignment="1">
      <alignment vertical="center" textRotation="90"/>
      <protection/>
    </xf>
    <xf numFmtId="0" fontId="4" fillId="37" borderId="14" xfId="53" applyFont="1" applyFill="1" applyBorder="1" applyAlignment="1">
      <alignment horizontal="center"/>
      <protection/>
    </xf>
    <xf numFmtId="164" fontId="9" fillId="14" borderId="17" xfId="53" applyNumberFormat="1" applyFont="1" applyFill="1" applyBorder="1" applyAlignment="1">
      <alignment/>
      <protection/>
    </xf>
    <xf numFmtId="0" fontId="4" fillId="39" borderId="0" xfId="53" applyFont="1" applyFill="1" applyAlignment="1">
      <alignment/>
      <protection/>
    </xf>
    <xf numFmtId="0" fontId="9" fillId="39" borderId="0" xfId="53" applyFont="1" applyFill="1" applyAlignment="1">
      <alignment/>
      <protection/>
    </xf>
    <xf numFmtId="0" fontId="4" fillId="37" borderId="0" xfId="53" applyFont="1" applyFill="1" applyAlignment="1">
      <alignment/>
      <protection/>
    </xf>
    <xf numFmtId="0" fontId="60" fillId="34" borderId="14" xfId="53" applyFont="1" applyFill="1" applyBorder="1" applyAlignment="1">
      <alignment/>
      <protection/>
    </xf>
    <xf numFmtId="0" fontId="9" fillId="14" borderId="14" xfId="53" applyFont="1" applyFill="1" applyBorder="1" applyAlignment="1">
      <alignment horizontal="right"/>
      <protection/>
    </xf>
    <xf numFmtId="164" fontId="9" fillId="35" borderId="14" xfId="53" applyNumberFormat="1" applyFont="1" applyFill="1" applyBorder="1" applyAlignment="1">
      <alignment/>
      <protection/>
    </xf>
    <xf numFmtId="164" fontId="9" fillId="14" borderId="14" xfId="43" applyNumberFormat="1" applyFont="1" applyFill="1" applyBorder="1" applyAlignment="1">
      <alignment horizontal="right"/>
    </xf>
    <xf numFmtId="164" fontId="9" fillId="37" borderId="14" xfId="53" applyNumberFormat="1" applyFont="1" applyFill="1" applyBorder="1" applyAlignment="1">
      <alignment/>
      <protection/>
    </xf>
    <xf numFmtId="0" fontId="4" fillId="37" borderId="14" xfId="53" applyFont="1" applyFill="1" applyBorder="1" applyAlignment="1">
      <alignment vertical="center" textRotation="90"/>
      <protection/>
    </xf>
    <xf numFmtId="0" fontId="64" fillId="0" borderId="18" xfId="0" applyFont="1" applyFill="1" applyBorder="1" applyAlignment="1">
      <alignment/>
    </xf>
    <xf numFmtId="0" fontId="65" fillId="0" borderId="14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0" fillId="14" borderId="0" xfId="0" applyFill="1" applyAlignment="1">
      <alignment/>
    </xf>
    <xf numFmtId="0" fontId="64" fillId="14" borderId="14" xfId="0" applyFont="1" applyFill="1" applyBorder="1" applyAlignment="1">
      <alignment horizontal="center"/>
    </xf>
    <xf numFmtId="0" fontId="66" fillId="14" borderId="21" xfId="0" applyFont="1" applyFill="1" applyBorder="1" applyAlignment="1">
      <alignment horizontal="center"/>
    </xf>
    <xf numFmtId="0" fontId="66" fillId="14" borderId="22" xfId="0" applyFont="1" applyFill="1" applyBorder="1" applyAlignment="1">
      <alignment horizontal="center"/>
    </xf>
    <xf numFmtId="0" fontId="64" fillId="14" borderId="2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67" fillId="14" borderId="23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3" fontId="0" fillId="0" borderId="0" xfId="43" applyFont="1" applyAlignment="1">
      <alignment/>
    </xf>
    <xf numFmtId="0" fontId="9" fillId="34" borderId="14" xfId="53" applyFont="1" applyFill="1" applyBorder="1" applyAlignment="1">
      <alignment/>
      <protection/>
    </xf>
    <xf numFmtId="4" fontId="9" fillId="34" borderId="14" xfId="53" applyNumberFormat="1" applyFont="1" applyFill="1" applyBorder="1" applyAlignment="1">
      <alignment/>
      <protection/>
    </xf>
    <xf numFmtId="0" fontId="9" fillId="34" borderId="0" xfId="53" applyFont="1" applyFill="1" applyAlignment="1">
      <alignment/>
      <protection/>
    </xf>
    <xf numFmtId="4" fontId="9" fillId="34" borderId="0" xfId="53" applyNumberFormat="1" applyFont="1" applyFill="1" applyAlignment="1">
      <alignment/>
      <protection/>
    </xf>
    <xf numFmtId="0" fontId="64" fillId="14" borderId="14" xfId="0" applyFont="1" applyFill="1" applyBorder="1" applyAlignment="1">
      <alignment horizontal="center"/>
    </xf>
    <xf numFmtId="0" fontId="9" fillId="0" borderId="0" xfId="53" applyFont="1" applyAlignment="1">
      <alignment horizontal="right"/>
      <protection/>
    </xf>
    <xf numFmtId="0" fontId="9" fillId="0" borderId="0" xfId="53" applyFont="1" applyFill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3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64" fillId="14" borderId="22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/>
    </xf>
    <xf numFmtId="0" fontId="64" fillId="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8" fillId="0" borderId="18" xfId="0" applyFont="1" applyFill="1" applyBorder="1" applyAlignment="1">
      <alignment wrapText="1"/>
    </xf>
    <xf numFmtId="0" fontId="68" fillId="14" borderId="20" xfId="0" applyFont="1" applyFill="1" applyBorder="1" applyAlignment="1">
      <alignment horizontal="center" wrapText="1"/>
    </xf>
    <xf numFmtId="0" fontId="69" fillId="0" borderId="14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8" fillId="14" borderId="22" xfId="0" applyFont="1" applyFill="1" applyBorder="1" applyAlignment="1">
      <alignment horizontal="center" wrapText="1"/>
    </xf>
    <xf numFmtId="0" fontId="69" fillId="0" borderId="20" xfId="0" applyFont="1" applyFill="1" applyBorder="1" applyAlignment="1">
      <alignment horizontal="center" wrapText="1"/>
    </xf>
    <xf numFmtId="0" fontId="69" fillId="0" borderId="14" xfId="0" applyFont="1" applyFill="1" applyBorder="1" applyAlignment="1">
      <alignment horizontal="center" wrapText="1"/>
    </xf>
    <xf numFmtId="0" fontId="69" fillId="0" borderId="0" xfId="0" applyFont="1" applyAlignment="1">
      <alignment wrapText="1"/>
    </xf>
    <xf numFmtId="0" fontId="69" fillId="14" borderId="0" xfId="0" applyFont="1" applyFill="1" applyAlignment="1">
      <alignment wrapText="1"/>
    </xf>
    <xf numFmtId="0" fontId="68" fillId="14" borderId="14" xfId="0" applyFont="1" applyFill="1" applyBorder="1" applyAlignment="1">
      <alignment horizontal="center" wrapText="1"/>
    </xf>
    <xf numFmtId="0" fontId="68" fillId="14" borderId="21" xfId="0" applyFont="1" applyFill="1" applyBorder="1" applyAlignment="1">
      <alignment horizontal="center" wrapText="1"/>
    </xf>
    <xf numFmtId="0" fontId="10" fillId="0" borderId="0" xfId="53" applyFont="1" applyFill="1" applyAlignment="1">
      <alignment horizontal="center"/>
      <protection/>
    </xf>
    <xf numFmtId="0" fontId="70" fillId="40" borderId="10" xfId="0" applyFont="1" applyFill="1" applyBorder="1" applyAlignment="1">
      <alignment wrapText="1"/>
    </xf>
    <xf numFmtId="0" fontId="60" fillId="34" borderId="14" xfId="53" applyFont="1" applyFill="1" applyBorder="1" applyAlignment="1">
      <alignment horizontal="center"/>
      <protection/>
    </xf>
    <xf numFmtId="0" fontId="71" fillId="0" borderId="11" xfId="0" applyFont="1" applyBorder="1" applyAlignment="1">
      <alignment wrapText="1"/>
    </xf>
    <xf numFmtId="0" fontId="72" fillId="0" borderId="12" xfId="0" applyFont="1" applyBorder="1" applyAlignment="1">
      <alignment wrapText="1"/>
    </xf>
    <xf numFmtId="0" fontId="71" fillId="0" borderId="12" xfId="0" applyFont="1" applyBorder="1" applyAlignment="1">
      <alignment wrapText="1"/>
    </xf>
    <xf numFmtId="0" fontId="72" fillId="0" borderId="11" xfId="0" applyFont="1" applyBorder="1" applyAlignment="1">
      <alignment wrapText="1"/>
    </xf>
    <xf numFmtId="3" fontId="72" fillId="0" borderId="12" xfId="0" applyNumberFormat="1" applyFont="1" applyBorder="1" applyAlignment="1">
      <alignment wrapText="1"/>
    </xf>
    <xf numFmtId="0" fontId="71" fillId="40" borderId="11" xfId="0" applyFont="1" applyFill="1" applyBorder="1" applyAlignment="1">
      <alignment wrapText="1"/>
    </xf>
    <xf numFmtId="3" fontId="71" fillId="40" borderId="12" xfId="0" applyNumberFormat="1" applyFont="1" applyFill="1" applyBorder="1" applyAlignment="1">
      <alignment wrapText="1"/>
    </xf>
    <xf numFmtId="3" fontId="71" fillId="0" borderId="12" xfId="0" applyNumberFormat="1" applyFont="1" applyBorder="1" applyAlignment="1">
      <alignment wrapText="1"/>
    </xf>
    <xf numFmtId="0" fontId="6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67" fillId="14" borderId="25" xfId="0" applyFont="1" applyFill="1" applyBorder="1" applyAlignment="1">
      <alignment horizontal="center" wrapText="1"/>
    </xf>
    <xf numFmtId="0" fontId="63" fillId="14" borderId="26" xfId="0" applyFont="1" applyFill="1" applyBorder="1" applyAlignment="1">
      <alignment horizontal="center" wrapText="1"/>
    </xf>
    <xf numFmtId="0" fontId="63" fillId="14" borderId="27" xfId="0" applyFont="1" applyFill="1" applyBorder="1" applyAlignment="1">
      <alignment horizontal="center" wrapText="1"/>
    </xf>
    <xf numFmtId="0" fontId="63" fillId="14" borderId="14" xfId="0" applyFont="1" applyFill="1" applyBorder="1" applyAlignment="1">
      <alignment wrapText="1"/>
    </xf>
    <xf numFmtId="0" fontId="62" fillId="14" borderId="14" xfId="0" applyFont="1" applyFill="1" applyBorder="1" applyAlignment="1">
      <alignment wrapText="1"/>
    </xf>
    <xf numFmtId="0" fontId="63" fillId="37" borderId="14" xfId="0" applyFont="1" applyFill="1" applyBorder="1" applyAlignment="1">
      <alignment wrapText="1"/>
    </xf>
    <xf numFmtId="0" fontId="59" fillId="33" borderId="28" xfId="0" applyFont="1" applyFill="1" applyBorder="1" applyAlignment="1">
      <alignment horizontal="center" vertical="top" wrapText="1"/>
    </xf>
    <xf numFmtId="0" fontId="59" fillId="33" borderId="29" xfId="0" applyFont="1" applyFill="1" applyBorder="1" applyAlignment="1">
      <alignment horizontal="center" vertical="top" wrapText="1"/>
    </xf>
    <xf numFmtId="0" fontId="59" fillId="33" borderId="30" xfId="0" applyFont="1" applyFill="1" applyBorder="1" applyAlignment="1">
      <alignment horizontal="center" vertical="top" wrapText="1"/>
    </xf>
    <xf numFmtId="0" fontId="59" fillId="33" borderId="15" xfId="0" applyFont="1" applyFill="1" applyBorder="1" applyAlignment="1">
      <alignment horizontal="center" vertical="top" wrapText="1"/>
    </xf>
    <xf numFmtId="0" fontId="59" fillId="33" borderId="16" xfId="0" applyFont="1" applyFill="1" applyBorder="1" applyAlignment="1">
      <alignment horizontal="center" vertical="top" wrapText="1"/>
    </xf>
    <xf numFmtId="0" fontId="59" fillId="33" borderId="31" xfId="0" applyFont="1" applyFill="1" applyBorder="1" applyAlignment="1">
      <alignment horizontal="center" vertical="top" wrapText="1"/>
    </xf>
    <xf numFmtId="0" fontId="63" fillId="14" borderId="14" xfId="0" applyFont="1" applyFill="1" applyBorder="1" applyAlignment="1">
      <alignment vertical="top" wrapText="1"/>
    </xf>
    <xf numFmtId="0" fontId="67" fillId="14" borderId="14" xfId="0" applyFont="1" applyFill="1" applyBorder="1" applyAlignment="1">
      <alignment wrapText="1"/>
    </xf>
    <xf numFmtId="0" fontId="59" fillId="33" borderId="15" xfId="0" applyFont="1" applyFill="1" applyBorder="1" applyAlignment="1">
      <alignment vertical="top" wrapText="1"/>
    </xf>
    <xf numFmtId="0" fontId="59" fillId="33" borderId="31" xfId="0" applyFont="1" applyFill="1" applyBorder="1" applyAlignment="1">
      <alignment vertical="top" wrapText="1"/>
    </xf>
    <xf numFmtId="0" fontId="59" fillId="0" borderId="0" xfId="0" applyFont="1" applyAlignment="1">
      <alignment horizontal="center" wrapText="1"/>
    </xf>
    <xf numFmtId="0" fontId="59" fillId="33" borderId="15" xfId="0" applyFont="1" applyFill="1" applyBorder="1" applyAlignment="1">
      <alignment horizontal="left" vertical="top" wrapText="1"/>
    </xf>
    <xf numFmtId="0" fontId="59" fillId="33" borderId="16" xfId="0" applyFont="1" applyFill="1" applyBorder="1" applyAlignment="1">
      <alignment horizontal="left" vertical="top" wrapText="1"/>
    </xf>
    <xf numFmtId="0" fontId="59" fillId="33" borderId="31" xfId="0" applyFont="1" applyFill="1" applyBorder="1" applyAlignment="1">
      <alignment horizontal="left" vertical="top" wrapText="1"/>
    </xf>
    <xf numFmtId="0" fontId="58" fillId="33" borderId="15" xfId="0" applyFont="1" applyFill="1" applyBorder="1" applyAlignment="1">
      <alignment horizontal="left" vertical="top" wrapText="1"/>
    </xf>
    <xf numFmtId="0" fontId="58" fillId="33" borderId="16" xfId="0" applyFont="1" applyFill="1" applyBorder="1" applyAlignment="1">
      <alignment horizontal="left" vertical="top" wrapText="1"/>
    </xf>
    <xf numFmtId="0" fontId="58" fillId="33" borderId="31" xfId="0" applyFont="1" applyFill="1" applyBorder="1" applyAlignment="1">
      <alignment horizontal="left" vertical="top" wrapText="1"/>
    </xf>
    <xf numFmtId="0" fontId="59" fillId="33" borderId="32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horizontal="left" vertical="top" wrapText="1"/>
    </xf>
    <xf numFmtId="0" fontId="9" fillId="38" borderId="18" xfId="53" applyFont="1" applyFill="1" applyBorder="1" applyAlignment="1">
      <alignment horizontal="center"/>
      <protection/>
    </xf>
    <xf numFmtId="0" fontId="9" fillId="36" borderId="18" xfId="53" applyFont="1" applyFill="1" applyBorder="1" applyAlignment="1">
      <alignment horizontal="center"/>
      <protection/>
    </xf>
    <xf numFmtId="0" fontId="4" fillId="14" borderId="33" xfId="53" applyFont="1" applyFill="1" applyBorder="1" applyAlignment="1">
      <alignment horizontal="center" vertical="center" textRotation="90"/>
      <protection/>
    </xf>
    <xf numFmtId="0" fontId="4" fillId="14" borderId="13" xfId="53" applyFont="1" applyFill="1" applyBorder="1" applyAlignment="1">
      <alignment horizontal="center" vertical="center" textRotation="90"/>
      <protection/>
    </xf>
    <xf numFmtId="0" fontId="4" fillId="14" borderId="11" xfId="53" applyFont="1" applyFill="1" applyBorder="1" applyAlignment="1">
      <alignment horizontal="center" vertical="center" textRotation="90"/>
      <protection/>
    </xf>
    <xf numFmtId="0" fontId="4" fillId="14" borderId="14" xfId="53" applyFont="1" applyFill="1" applyBorder="1" applyAlignment="1">
      <alignment horizontal="center" vertical="center" textRotation="90"/>
      <protection/>
    </xf>
    <xf numFmtId="0" fontId="4" fillId="14" borderId="34" xfId="53" applyFont="1" applyFill="1" applyBorder="1" applyAlignment="1">
      <alignment horizontal="center" vertical="center" textRotation="90"/>
      <protection/>
    </xf>
    <xf numFmtId="0" fontId="4" fillId="14" borderId="35" xfId="53" applyFont="1" applyFill="1" applyBorder="1" applyAlignment="1">
      <alignment horizontal="center" vertical="center" textRotation="90"/>
      <protection/>
    </xf>
    <xf numFmtId="0" fontId="4" fillId="14" borderId="20" xfId="53" applyFont="1" applyFill="1" applyBorder="1" applyAlignment="1">
      <alignment horizontal="center" vertical="center" textRotation="90"/>
      <protection/>
    </xf>
    <xf numFmtId="0" fontId="64" fillId="14" borderId="14" xfId="0" applyFont="1" applyFill="1" applyBorder="1" applyAlignment="1">
      <alignment horizontal="center"/>
    </xf>
    <xf numFmtId="0" fontId="64" fillId="0" borderId="36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14" borderId="18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9" fillId="38" borderId="18" xfId="53" applyFont="1" applyFill="1" applyBorder="1" applyAlignment="1">
      <alignment horizont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zoomScale="85" zoomScaleNormal="85" zoomScaleSheetLayoutView="85" zoomScalePageLayoutView="0" workbookViewId="0" topLeftCell="A1">
      <selection activeCell="F85" sqref="F85"/>
    </sheetView>
  </sheetViews>
  <sheetFormatPr defaultColWidth="8.8984375" defaultRowHeight="14.25"/>
  <cols>
    <col min="1" max="1" width="9.3984375" style="1" customWidth="1"/>
    <col min="2" max="2" width="28.59765625" style="1" customWidth="1"/>
    <col min="3" max="7" width="9.3984375" style="1" bestFit="1" customWidth="1"/>
    <col min="8" max="8" width="11.19921875" style="1" bestFit="1" customWidth="1"/>
    <col min="9" max="11" width="9.3984375" style="1" bestFit="1" customWidth="1"/>
    <col min="12" max="14" width="10.3984375" style="1" bestFit="1" customWidth="1"/>
    <col min="15" max="15" width="20" style="1" customWidth="1"/>
    <col min="16" max="16384" width="8.8984375" style="1" customWidth="1"/>
  </cols>
  <sheetData>
    <row r="1" spans="1:15" ht="15.7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76"/>
    </row>
    <row r="2" spans="1:15" ht="14.25">
      <c r="A2" s="165" t="s">
        <v>29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76"/>
    </row>
    <row r="3" spans="1:15" ht="31.5" customHeight="1">
      <c r="A3" s="164" t="s">
        <v>30</v>
      </c>
      <c r="B3" s="164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76"/>
    </row>
    <row r="4" spans="1:15" ht="30">
      <c r="A4" s="78" t="s">
        <v>12</v>
      </c>
      <c r="B4" s="78" t="s">
        <v>134</v>
      </c>
      <c r="C4" s="78" t="s">
        <v>31</v>
      </c>
      <c r="D4" s="78" t="s">
        <v>32</v>
      </c>
      <c r="E4" s="78" t="s">
        <v>33</v>
      </c>
      <c r="F4" s="78" t="s">
        <v>34</v>
      </c>
      <c r="G4" s="78" t="s">
        <v>35</v>
      </c>
      <c r="H4" s="78" t="s">
        <v>36</v>
      </c>
      <c r="I4" s="78" t="s">
        <v>37</v>
      </c>
      <c r="J4" s="78" t="s">
        <v>38</v>
      </c>
      <c r="K4" s="78" t="s">
        <v>39</v>
      </c>
      <c r="L4" s="78" t="s">
        <v>40</v>
      </c>
      <c r="M4" s="78" t="s">
        <v>41</v>
      </c>
      <c r="N4" s="78" t="s">
        <v>42</v>
      </c>
      <c r="O4" s="76"/>
    </row>
    <row r="5" spans="1:15" ht="15">
      <c r="A5" s="164" t="s">
        <v>43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76"/>
    </row>
    <row r="6" spans="1:15" ht="14.25">
      <c r="A6" s="72">
        <v>1</v>
      </c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6"/>
    </row>
    <row r="7" spans="1:15" ht="14.25">
      <c r="A7" s="72">
        <v>2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6"/>
    </row>
    <row r="8" spans="1:15" ht="14.25">
      <c r="A8" s="72">
        <v>3</v>
      </c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6"/>
    </row>
    <row r="9" spans="1:15" ht="14.25">
      <c r="A9" s="72">
        <v>4</v>
      </c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6"/>
    </row>
    <row r="10" spans="1:15" ht="14.25">
      <c r="A10" s="72">
        <v>5</v>
      </c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6"/>
    </row>
    <row r="11" spans="1:15" ht="14.25">
      <c r="A11" s="72">
        <v>6</v>
      </c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6"/>
    </row>
    <row r="12" spans="1:15" ht="14.25">
      <c r="A12" s="72">
        <v>7</v>
      </c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6"/>
    </row>
    <row r="13" spans="1:15" ht="14.25">
      <c r="A13" s="72">
        <v>8</v>
      </c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6"/>
    </row>
    <row r="14" spans="1:15" ht="14.25">
      <c r="A14" s="72">
        <v>9</v>
      </c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6"/>
    </row>
    <row r="15" spans="1:15" ht="14.25">
      <c r="A15" s="72">
        <v>10</v>
      </c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6"/>
    </row>
    <row r="16" spans="1:15" ht="14.25">
      <c r="A16" s="72">
        <v>11</v>
      </c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6"/>
    </row>
    <row r="17" spans="1:15" ht="14.25">
      <c r="A17" s="72">
        <v>12</v>
      </c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6"/>
    </row>
    <row r="18" spans="1:15" ht="14.25">
      <c r="A18" s="72">
        <v>13</v>
      </c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6"/>
    </row>
    <row r="19" spans="1:15" ht="14.25">
      <c r="A19" s="72">
        <v>14</v>
      </c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6"/>
    </row>
    <row r="20" spans="1:15" ht="14.25">
      <c r="A20" s="72">
        <v>15</v>
      </c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6"/>
    </row>
    <row r="21" spans="1:15" ht="14.25">
      <c r="A21" s="72">
        <v>16</v>
      </c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6"/>
    </row>
    <row r="22" spans="1:15" ht="14.25">
      <c r="A22" s="72">
        <v>17</v>
      </c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6"/>
    </row>
    <row r="23" spans="1:15" ht="14.25">
      <c r="A23" s="72">
        <v>18</v>
      </c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6"/>
    </row>
    <row r="24" spans="1:15" ht="14.25">
      <c r="A24" s="72">
        <v>19</v>
      </c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6"/>
    </row>
    <row r="25" spans="1:15" ht="14.25">
      <c r="A25" s="72">
        <v>20</v>
      </c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6"/>
    </row>
    <row r="26" spans="1:15" ht="14.25">
      <c r="A26" s="72">
        <v>21</v>
      </c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6"/>
    </row>
    <row r="27" spans="1:15" ht="14.25">
      <c r="A27" s="72">
        <v>22</v>
      </c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6"/>
    </row>
    <row r="28" spans="1:15" ht="14.25">
      <c r="A28" s="72">
        <v>23</v>
      </c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6"/>
    </row>
    <row r="29" spans="1:15" ht="14.25">
      <c r="A29" s="72">
        <v>24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6"/>
    </row>
    <row r="30" spans="1:15" ht="14.25">
      <c r="A30" s="72">
        <v>25</v>
      </c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6"/>
    </row>
    <row r="31" spans="1:15" ht="14.25">
      <c r="A31" s="72">
        <v>26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6"/>
    </row>
    <row r="32" spans="1:15" ht="14.25">
      <c r="A32" s="72">
        <v>27</v>
      </c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6"/>
    </row>
    <row r="33" spans="1:15" ht="14.25">
      <c r="A33" s="72">
        <v>28</v>
      </c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6"/>
    </row>
    <row r="34" spans="1:15" ht="14.25">
      <c r="A34" s="72">
        <v>29</v>
      </c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6"/>
    </row>
    <row r="35" spans="1:15" ht="14.25">
      <c r="A35" s="72">
        <v>30</v>
      </c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6"/>
    </row>
    <row r="36" spans="1:15" ht="14.25">
      <c r="A36" s="72">
        <v>31</v>
      </c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6"/>
    </row>
    <row r="37" spans="1:15" ht="14.25">
      <c r="A37" s="72">
        <v>32</v>
      </c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6"/>
    </row>
    <row r="38" spans="1:15" ht="14.25">
      <c r="A38" s="72">
        <v>33</v>
      </c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6"/>
    </row>
    <row r="39" spans="1:15" ht="14.25">
      <c r="A39" s="72">
        <v>34</v>
      </c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6"/>
    </row>
    <row r="40" spans="1:15" ht="14.25">
      <c r="A40" s="72">
        <v>35</v>
      </c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6"/>
    </row>
    <row r="41" spans="1:15" ht="14.25">
      <c r="A41" s="72">
        <v>36</v>
      </c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6"/>
    </row>
    <row r="42" spans="1:15" ht="14.25">
      <c r="A42" s="72">
        <v>37</v>
      </c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6"/>
    </row>
    <row r="43" spans="1:15" ht="14.25">
      <c r="A43" s="72">
        <v>38</v>
      </c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6"/>
    </row>
    <row r="44" spans="1:15" ht="14.25">
      <c r="A44" s="72">
        <v>39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6"/>
    </row>
    <row r="45" spans="1:15" ht="14.25">
      <c r="A45" s="72">
        <v>40</v>
      </c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6"/>
    </row>
    <row r="46" spans="1:15" ht="15">
      <c r="A46" s="164" t="s">
        <v>44</v>
      </c>
      <c r="B46" s="164"/>
      <c r="C46" s="77">
        <f aca="true" t="shared" si="0" ref="C46:N46">SUM(C6:C45)</f>
        <v>0</v>
      </c>
      <c r="D46" s="77">
        <f t="shared" si="0"/>
        <v>0</v>
      </c>
      <c r="E46" s="77">
        <f t="shared" si="0"/>
        <v>0</v>
      </c>
      <c r="F46" s="77">
        <f t="shared" si="0"/>
        <v>0</v>
      </c>
      <c r="G46" s="77">
        <f t="shared" si="0"/>
        <v>0</v>
      </c>
      <c r="H46" s="77">
        <f t="shared" si="0"/>
        <v>0</v>
      </c>
      <c r="I46" s="77">
        <f t="shared" si="0"/>
        <v>0</v>
      </c>
      <c r="J46" s="77">
        <f t="shared" si="0"/>
        <v>0</v>
      </c>
      <c r="K46" s="77">
        <f t="shared" si="0"/>
        <v>0</v>
      </c>
      <c r="L46" s="77">
        <f t="shared" si="0"/>
        <v>0</v>
      </c>
      <c r="M46" s="77">
        <f t="shared" si="0"/>
        <v>0</v>
      </c>
      <c r="N46" s="77">
        <f t="shared" si="0"/>
        <v>0</v>
      </c>
      <c r="O46" s="76"/>
    </row>
    <row r="47" spans="1:15" ht="27" customHeight="1">
      <c r="A47" s="173" t="s">
        <v>45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79" t="s">
        <v>99</v>
      </c>
    </row>
    <row r="48" spans="1:15" ht="14.25">
      <c r="A48" s="72">
        <v>1</v>
      </c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</row>
    <row r="49" spans="1:15" ht="14.25">
      <c r="A49" s="72">
        <v>2</v>
      </c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</row>
    <row r="50" spans="1:15" ht="14.25">
      <c r="A50" s="72">
        <v>3</v>
      </c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</row>
    <row r="51" spans="1:15" ht="14.25">
      <c r="A51" s="72">
        <v>4</v>
      </c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</row>
    <row r="52" spans="1:15" ht="14.25">
      <c r="A52" s="72">
        <v>5</v>
      </c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4"/>
    </row>
    <row r="53" spans="1:15" ht="14.25">
      <c r="A53" s="72">
        <v>6</v>
      </c>
      <c r="B53" s="7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4"/>
    </row>
    <row r="54" spans="1:15" ht="15">
      <c r="A54" s="164" t="s">
        <v>46</v>
      </c>
      <c r="B54" s="164"/>
      <c r="C54" s="75">
        <f>SUM(C48:C53)</f>
        <v>0</v>
      </c>
      <c r="D54" s="75">
        <f aca="true" t="shared" si="1" ref="D54:N54">SUM(D48:D53)</f>
        <v>0</v>
      </c>
      <c r="E54" s="75">
        <f t="shared" si="1"/>
        <v>0</v>
      </c>
      <c r="F54" s="75">
        <f t="shared" si="1"/>
        <v>0</v>
      </c>
      <c r="G54" s="75">
        <f t="shared" si="1"/>
        <v>0</v>
      </c>
      <c r="H54" s="75">
        <f t="shared" si="1"/>
        <v>0</v>
      </c>
      <c r="I54" s="75">
        <f t="shared" si="1"/>
        <v>0</v>
      </c>
      <c r="J54" s="75">
        <f t="shared" si="1"/>
        <v>0</v>
      </c>
      <c r="K54" s="75">
        <f t="shared" si="1"/>
        <v>0</v>
      </c>
      <c r="L54" s="75">
        <f t="shared" si="1"/>
        <v>0</v>
      </c>
      <c r="M54" s="75">
        <f t="shared" si="1"/>
        <v>0</v>
      </c>
      <c r="N54" s="75">
        <f t="shared" si="1"/>
        <v>0</v>
      </c>
      <c r="O54" s="76"/>
    </row>
    <row r="55" spans="1:15" ht="14.25">
      <c r="A55" s="174" t="s">
        <v>47</v>
      </c>
      <c r="B55" s="174"/>
      <c r="C55" s="77">
        <f>C54+C46</f>
        <v>0</v>
      </c>
      <c r="D55" s="77">
        <f aca="true" t="shared" si="2" ref="D55:N55">D54+D46</f>
        <v>0</v>
      </c>
      <c r="E55" s="77">
        <f t="shared" si="2"/>
        <v>0</v>
      </c>
      <c r="F55" s="77">
        <f t="shared" si="2"/>
        <v>0</v>
      </c>
      <c r="G55" s="77">
        <f t="shared" si="2"/>
        <v>0</v>
      </c>
      <c r="H55" s="77">
        <f t="shared" si="2"/>
        <v>0</v>
      </c>
      <c r="I55" s="77">
        <f t="shared" si="2"/>
        <v>0</v>
      </c>
      <c r="J55" s="77">
        <f t="shared" si="2"/>
        <v>0</v>
      </c>
      <c r="K55" s="77">
        <f t="shared" si="2"/>
        <v>0</v>
      </c>
      <c r="L55" s="77">
        <f t="shared" si="2"/>
        <v>0</v>
      </c>
      <c r="M55" s="77">
        <f t="shared" si="2"/>
        <v>0</v>
      </c>
      <c r="N55" s="77">
        <f t="shared" si="2"/>
        <v>0</v>
      </c>
      <c r="O55" s="76"/>
    </row>
    <row r="57" ht="15" thickBot="1"/>
    <row r="58" ht="14.25" hidden="1">
      <c r="A58" s="2" t="s">
        <v>48</v>
      </c>
    </row>
    <row r="59" ht="14.25" hidden="1">
      <c r="A59" s="2"/>
    </row>
    <row r="60" spans="1:8" ht="53.25" customHeight="1" hidden="1">
      <c r="A60" s="177" t="s">
        <v>49</v>
      </c>
      <c r="B60" s="177"/>
      <c r="C60" s="177"/>
      <c r="D60" s="177"/>
      <c r="E60" s="177"/>
      <c r="F60" s="177"/>
      <c r="G60" s="177"/>
      <c r="H60" s="177"/>
    </row>
    <row r="61" ht="15.75" hidden="1" thickBot="1">
      <c r="A61" s="3"/>
    </row>
    <row r="62" spans="1:8" ht="16.5" customHeight="1" hidden="1" thickBot="1">
      <c r="A62" s="181" t="s">
        <v>50</v>
      </c>
      <c r="B62" s="182"/>
      <c r="C62" s="182"/>
      <c r="D62" s="182"/>
      <c r="E62" s="182"/>
      <c r="F62" s="182"/>
      <c r="G62" s="182"/>
      <c r="H62" s="183"/>
    </row>
    <row r="63" spans="1:8" ht="27.75" customHeight="1" hidden="1" thickBot="1">
      <c r="A63" s="178" t="s">
        <v>51</v>
      </c>
      <c r="B63" s="179"/>
      <c r="C63" s="179"/>
      <c r="D63" s="179"/>
      <c r="E63" s="179"/>
      <c r="F63" s="179"/>
      <c r="G63" s="179"/>
      <c r="H63" s="180"/>
    </row>
    <row r="64" spans="1:8" ht="75" customHeight="1" hidden="1" thickBot="1">
      <c r="A64" s="175" t="s">
        <v>52</v>
      </c>
      <c r="B64" s="176"/>
      <c r="C64" s="170"/>
      <c r="D64" s="171"/>
      <c r="E64" s="171"/>
      <c r="F64" s="171"/>
      <c r="G64" s="171"/>
      <c r="H64" s="172"/>
    </row>
    <row r="65" spans="1:8" ht="24" customHeight="1" hidden="1" thickBot="1">
      <c r="A65" s="178" t="s">
        <v>100</v>
      </c>
      <c r="B65" s="179"/>
      <c r="C65" s="179"/>
      <c r="D65" s="179"/>
      <c r="E65" s="179"/>
      <c r="F65" s="179"/>
      <c r="G65" s="179"/>
      <c r="H65" s="179"/>
    </row>
    <row r="66" spans="1:8" ht="45.75" hidden="1" thickBot="1">
      <c r="A66" s="4" t="s">
        <v>53</v>
      </c>
      <c r="B66" s="167" t="s">
        <v>54</v>
      </c>
      <c r="C66" s="168"/>
      <c r="D66" s="168"/>
      <c r="E66" s="168"/>
      <c r="F66" s="168"/>
      <c r="G66" s="169"/>
      <c r="H66" s="5" t="s">
        <v>55</v>
      </c>
    </row>
    <row r="67" spans="1:8" ht="15.75" hidden="1" thickBot="1">
      <c r="A67" s="6" t="s">
        <v>13</v>
      </c>
      <c r="B67" s="170"/>
      <c r="C67" s="171"/>
      <c r="D67" s="171"/>
      <c r="E67" s="171"/>
      <c r="F67" s="171"/>
      <c r="G67" s="172"/>
      <c r="H67" s="7"/>
    </row>
    <row r="68" spans="1:8" ht="15.75" hidden="1" thickBot="1">
      <c r="A68" s="6" t="s">
        <v>56</v>
      </c>
      <c r="B68" s="170"/>
      <c r="C68" s="171"/>
      <c r="D68" s="171"/>
      <c r="E68" s="171"/>
      <c r="F68" s="171"/>
      <c r="G68" s="172"/>
      <c r="H68" s="7"/>
    </row>
    <row r="69" spans="1:8" ht="29.25" hidden="1" thickBot="1">
      <c r="A69" s="170"/>
      <c r="B69" s="171"/>
      <c r="C69" s="171"/>
      <c r="D69" s="171"/>
      <c r="E69" s="171"/>
      <c r="F69" s="172"/>
      <c r="G69" s="8" t="s">
        <v>57</v>
      </c>
      <c r="H69" s="7"/>
    </row>
    <row r="70" spans="1:8" ht="15" customHeight="1" hidden="1" thickBot="1">
      <c r="A70" s="184" t="s">
        <v>101</v>
      </c>
      <c r="B70" s="185"/>
      <c r="C70" s="185"/>
      <c r="D70" s="185"/>
      <c r="E70" s="185"/>
      <c r="F70" s="185"/>
      <c r="G70" s="185"/>
      <c r="H70" s="185"/>
    </row>
    <row r="71" spans="1:8" ht="45.75" hidden="1" thickBot="1">
      <c r="A71" s="4" t="s">
        <v>53</v>
      </c>
      <c r="B71" s="167" t="s">
        <v>54</v>
      </c>
      <c r="C71" s="168"/>
      <c r="D71" s="168"/>
      <c r="E71" s="168"/>
      <c r="F71" s="168"/>
      <c r="G71" s="169"/>
      <c r="H71" s="5" t="s">
        <v>55</v>
      </c>
    </row>
    <row r="72" spans="1:8" ht="15.75" hidden="1" thickBot="1">
      <c r="A72" s="6" t="s">
        <v>13</v>
      </c>
      <c r="B72" s="170"/>
      <c r="C72" s="171"/>
      <c r="D72" s="171"/>
      <c r="E72" s="171"/>
      <c r="F72" s="171"/>
      <c r="G72" s="172"/>
      <c r="H72" s="7"/>
    </row>
    <row r="73" spans="1:8" ht="15.75" hidden="1" thickBot="1">
      <c r="A73" s="9" t="s">
        <v>56</v>
      </c>
      <c r="B73" s="170"/>
      <c r="C73" s="171"/>
      <c r="D73" s="171"/>
      <c r="E73" s="171"/>
      <c r="F73" s="171"/>
      <c r="G73" s="172"/>
      <c r="H73" s="7"/>
    </row>
    <row r="74" spans="1:8" ht="29.25" hidden="1" thickBot="1">
      <c r="A74" s="170"/>
      <c r="B74" s="171"/>
      <c r="C74" s="171"/>
      <c r="D74" s="171"/>
      <c r="E74" s="171"/>
      <c r="F74" s="172"/>
      <c r="G74" s="8" t="s">
        <v>57</v>
      </c>
      <c r="H74" s="7"/>
    </row>
    <row r="75" spans="1:14" ht="15" customHeight="1">
      <c r="A75" s="162" t="s">
        <v>130</v>
      </c>
      <c r="B75" s="163"/>
      <c r="C75" s="78" t="s">
        <v>31</v>
      </c>
      <c r="D75" s="78" t="s">
        <v>32</v>
      </c>
      <c r="E75" s="78" t="s">
        <v>33</v>
      </c>
      <c r="F75" s="78" t="s">
        <v>34</v>
      </c>
      <c r="G75" s="78" t="s">
        <v>35</v>
      </c>
      <c r="H75" s="78" t="s">
        <v>36</v>
      </c>
      <c r="I75" s="78" t="s">
        <v>37</v>
      </c>
      <c r="J75" s="78" t="s">
        <v>38</v>
      </c>
      <c r="K75" s="78" t="s">
        <v>39</v>
      </c>
      <c r="L75" s="78" t="s">
        <v>40</v>
      </c>
      <c r="M75" s="78" t="s">
        <v>41</v>
      </c>
      <c r="N75" s="78" t="s">
        <v>42</v>
      </c>
    </row>
    <row r="76" spans="1:14" ht="14.25">
      <c r="A76" s="72">
        <v>1</v>
      </c>
      <c r="B76" s="117" t="s">
        <v>128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</row>
    <row r="77" spans="1:14" ht="14.25">
      <c r="A77" s="72">
        <v>2</v>
      </c>
      <c r="B77" s="117" t="s">
        <v>129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</row>
    <row r="78" spans="1:14" ht="14.25">
      <c r="A78" s="72">
        <v>3</v>
      </c>
      <c r="B78" s="117" t="s">
        <v>14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</row>
    <row r="79" spans="1:14" ht="14.25">
      <c r="A79" s="72">
        <v>4</v>
      </c>
      <c r="B79" s="117" t="s">
        <v>132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</row>
    <row r="80" spans="1:14" ht="14.25">
      <c r="A80" s="161" t="s">
        <v>131</v>
      </c>
      <c r="B80" s="161"/>
      <c r="C80" s="118">
        <f>SUM(C76:C79)</f>
        <v>0</v>
      </c>
      <c r="D80" s="118">
        <f aca="true" t="shared" si="3" ref="D80:N80">SUM(D76:D79)</f>
        <v>0</v>
      </c>
      <c r="E80" s="118">
        <f t="shared" si="3"/>
        <v>0</v>
      </c>
      <c r="F80" s="118">
        <f t="shared" si="3"/>
        <v>0</v>
      </c>
      <c r="G80" s="118">
        <f t="shared" si="3"/>
        <v>0</v>
      </c>
      <c r="H80" s="118">
        <f t="shared" si="3"/>
        <v>0</v>
      </c>
      <c r="I80" s="118">
        <f t="shared" si="3"/>
        <v>0</v>
      </c>
      <c r="J80" s="118">
        <f t="shared" si="3"/>
        <v>0</v>
      </c>
      <c r="K80" s="118">
        <f t="shared" si="3"/>
        <v>0</v>
      </c>
      <c r="L80" s="118">
        <f t="shared" si="3"/>
        <v>0</v>
      </c>
      <c r="M80" s="118">
        <f t="shared" si="3"/>
        <v>0</v>
      </c>
      <c r="N80" s="118">
        <f t="shared" si="3"/>
        <v>0</v>
      </c>
    </row>
    <row r="81" spans="2:14" ht="14.25">
      <c r="B81" s="119" t="s">
        <v>133</v>
      </c>
      <c r="C81" s="120">
        <f>C55-C80</f>
        <v>0</v>
      </c>
      <c r="D81" s="120">
        <f aca="true" t="shared" si="4" ref="D81:N81">D55-D80</f>
        <v>0</v>
      </c>
      <c r="E81" s="120">
        <f t="shared" si="4"/>
        <v>0</v>
      </c>
      <c r="F81" s="120">
        <f t="shared" si="4"/>
        <v>0</v>
      </c>
      <c r="G81" s="120">
        <f t="shared" si="4"/>
        <v>0</v>
      </c>
      <c r="H81" s="120">
        <f t="shared" si="4"/>
        <v>0</v>
      </c>
      <c r="I81" s="120">
        <f t="shared" si="4"/>
        <v>0</v>
      </c>
      <c r="J81" s="120">
        <f t="shared" si="4"/>
        <v>0</v>
      </c>
      <c r="K81" s="120">
        <f t="shared" si="4"/>
        <v>0</v>
      </c>
      <c r="L81" s="120">
        <f t="shared" si="4"/>
        <v>0</v>
      </c>
      <c r="M81" s="120">
        <f t="shared" si="4"/>
        <v>0</v>
      </c>
      <c r="N81" s="120">
        <f t="shared" si="4"/>
        <v>0</v>
      </c>
    </row>
  </sheetData>
  <sheetProtection/>
  <mergeCells count="26">
    <mergeCell ref="A65:H65"/>
    <mergeCell ref="A70:H70"/>
    <mergeCell ref="B71:G71"/>
    <mergeCell ref="B73:G73"/>
    <mergeCell ref="B72:G72"/>
    <mergeCell ref="A74:F74"/>
    <mergeCell ref="B68:G68"/>
    <mergeCell ref="A69:F69"/>
    <mergeCell ref="A47:N47"/>
    <mergeCell ref="A54:B54"/>
    <mergeCell ref="A55:B55"/>
    <mergeCell ref="A64:B64"/>
    <mergeCell ref="A60:H60"/>
    <mergeCell ref="C64:H64"/>
    <mergeCell ref="A63:H63"/>
    <mergeCell ref="A62:H62"/>
    <mergeCell ref="A80:B80"/>
    <mergeCell ref="A75:B75"/>
    <mergeCell ref="A46:B46"/>
    <mergeCell ref="A1:N1"/>
    <mergeCell ref="A2:N2"/>
    <mergeCell ref="A3:B3"/>
    <mergeCell ref="C3:N3"/>
    <mergeCell ref="A5:N5"/>
    <mergeCell ref="B66:G66"/>
    <mergeCell ref="B67:G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8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161"/>
  <sheetViews>
    <sheetView showGridLines="0" tabSelected="1" zoomScale="70" zoomScaleNormal="70" zoomScaleSheetLayoutView="70" zoomScalePageLayoutView="0" workbookViewId="0" topLeftCell="A1">
      <selection activeCell="D13" sqref="D13"/>
    </sheetView>
  </sheetViews>
  <sheetFormatPr defaultColWidth="8.796875" defaultRowHeight="14.25" outlineLevelRow="1"/>
  <cols>
    <col min="1" max="1" width="4.8984375" style="10" customWidth="1"/>
    <col min="2" max="2" width="63.59765625" style="10" customWidth="1"/>
    <col min="3" max="7" width="12.19921875" style="10" customWidth="1"/>
    <col min="8" max="8" width="14.3984375" style="10" customWidth="1"/>
    <col min="9" max="9" width="14.09765625" style="10" bestFit="1" customWidth="1"/>
    <col min="10" max="10" width="13.3984375" style="10" customWidth="1"/>
    <col min="11" max="11" width="14.8984375" style="10" customWidth="1"/>
    <col min="12" max="12" width="13.69921875" style="10" customWidth="1"/>
    <col min="13" max="13" width="16.19921875" style="10" bestFit="1" customWidth="1"/>
    <col min="14" max="14" width="15.3984375" style="10" bestFit="1" customWidth="1"/>
    <col min="15" max="15" width="15.59765625" style="10" customWidth="1"/>
    <col min="16" max="16" width="13.19921875" style="10" customWidth="1"/>
    <col min="17" max="17" width="13.69921875" style="10" bestFit="1" customWidth="1"/>
    <col min="18" max="18" width="14.3984375" style="10" bestFit="1" customWidth="1"/>
    <col min="19" max="21" width="13.69921875" style="10" bestFit="1" customWidth="1"/>
    <col min="22" max="22" width="14.3984375" style="10" bestFit="1" customWidth="1"/>
    <col min="23" max="23" width="13.69921875" style="10" bestFit="1" customWidth="1"/>
    <col min="24" max="16384" width="9" style="10" customWidth="1"/>
  </cols>
  <sheetData>
    <row r="1" spans="1:8" ht="18.75" customHeight="1">
      <c r="A1" s="99"/>
      <c r="B1" s="99" t="s">
        <v>102</v>
      </c>
      <c r="C1" s="100"/>
      <c r="D1" s="100"/>
      <c r="E1" s="100"/>
      <c r="F1" s="100"/>
      <c r="G1" s="100"/>
      <c r="H1" s="100"/>
    </row>
    <row r="2" spans="1:8" ht="14.25" customHeight="1" hidden="1">
      <c r="A2" s="99"/>
      <c r="B2" s="99"/>
      <c r="C2" s="100"/>
      <c r="D2" s="100"/>
      <c r="E2" s="100"/>
      <c r="F2" s="100"/>
      <c r="G2" s="100"/>
      <c r="H2" s="100"/>
    </row>
    <row r="3" spans="3:21" ht="18.75" customHeight="1">
      <c r="C3" s="126"/>
      <c r="D3" s="186"/>
      <c r="E3" s="186"/>
      <c r="F3" s="186"/>
      <c r="G3" s="186"/>
      <c r="H3" s="129" t="s">
        <v>136</v>
      </c>
      <c r="I3" s="186">
        <v>2013</v>
      </c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28" t="s">
        <v>137</v>
      </c>
    </row>
    <row r="4" spans="1:23" ht="15">
      <c r="A4" s="66"/>
      <c r="B4" s="66" t="s">
        <v>105</v>
      </c>
      <c r="C4" s="46"/>
      <c r="D4" s="13">
        <v>9</v>
      </c>
      <c r="E4" s="13">
        <v>10</v>
      </c>
      <c r="F4" s="13">
        <v>11</v>
      </c>
      <c r="G4" s="13">
        <v>12</v>
      </c>
      <c r="H4" s="13">
        <v>2013</v>
      </c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>
        <v>8</v>
      </c>
      <c r="Q4" s="13">
        <v>9</v>
      </c>
      <c r="R4" s="13">
        <v>10</v>
      </c>
      <c r="S4" s="13">
        <v>11</v>
      </c>
      <c r="T4" s="13">
        <v>12</v>
      </c>
      <c r="U4" s="13">
        <f>H4+1</f>
        <v>2014</v>
      </c>
      <c r="V4" s="13">
        <f>U4+1</f>
        <v>2015</v>
      </c>
      <c r="W4" s="13">
        <f>V4+1</f>
        <v>2016</v>
      </c>
    </row>
    <row r="5" spans="1:23" s="17" customFormat="1" ht="15">
      <c r="A5" s="15">
        <v>1</v>
      </c>
      <c r="B5" s="15" t="s">
        <v>1</v>
      </c>
      <c r="C5" s="16" t="s">
        <v>2</v>
      </c>
      <c r="D5" s="48">
        <f>D63</f>
        <v>0</v>
      </c>
      <c r="E5" s="48">
        <f>E63</f>
        <v>0</v>
      </c>
      <c r="F5" s="48">
        <f>F63</f>
        <v>0</v>
      </c>
      <c r="G5" s="48">
        <f>G63</f>
        <v>0</v>
      </c>
      <c r="H5" s="48">
        <f aca="true" t="shared" si="0" ref="H5:H11">SUM(D5:G5)</f>
        <v>0</v>
      </c>
      <c r="I5" s="48">
        <f aca="true" t="shared" si="1" ref="I5:W5">I63</f>
        <v>0</v>
      </c>
      <c r="J5" s="48">
        <f t="shared" si="1"/>
        <v>0</v>
      </c>
      <c r="K5" s="48">
        <f t="shared" si="1"/>
        <v>0</v>
      </c>
      <c r="L5" s="48">
        <f t="shared" si="1"/>
        <v>0</v>
      </c>
      <c r="M5" s="48">
        <f t="shared" si="1"/>
        <v>0</v>
      </c>
      <c r="N5" s="48">
        <f t="shared" si="1"/>
        <v>0</v>
      </c>
      <c r="O5" s="48">
        <f t="shared" si="1"/>
        <v>0</v>
      </c>
      <c r="P5" s="48">
        <f t="shared" si="1"/>
        <v>0</v>
      </c>
      <c r="Q5" s="48">
        <f t="shared" si="1"/>
        <v>0</v>
      </c>
      <c r="R5" s="48">
        <f t="shared" si="1"/>
        <v>0</v>
      </c>
      <c r="S5" s="48">
        <f t="shared" si="1"/>
        <v>0</v>
      </c>
      <c r="T5" s="48">
        <f t="shared" si="1"/>
        <v>0</v>
      </c>
      <c r="U5" s="48">
        <f t="shared" si="1"/>
        <v>0</v>
      </c>
      <c r="V5" s="48">
        <f t="shared" si="1"/>
        <v>0</v>
      </c>
      <c r="W5" s="48">
        <f t="shared" si="1"/>
        <v>0</v>
      </c>
    </row>
    <row r="6" spans="1:23" ht="15">
      <c r="A6" s="18">
        <v>2</v>
      </c>
      <c r="B6" s="18" t="s">
        <v>3</v>
      </c>
      <c r="C6" s="19" t="s">
        <v>2</v>
      </c>
      <c r="D6" s="49">
        <f>SUM(D7:D12)</f>
        <v>0</v>
      </c>
      <c r="E6" s="49">
        <f>SUM(E7:E12)</f>
        <v>0</v>
      </c>
      <c r="F6" s="49">
        <f>SUM(F7:F12)</f>
        <v>0</v>
      </c>
      <c r="G6" s="49">
        <f>SUM(G7:G12)</f>
        <v>0</v>
      </c>
      <c r="H6" s="49">
        <f t="shared" si="0"/>
        <v>0</v>
      </c>
      <c r="I6" s="49">
        <f aca="true" t="shared" si="2" ref="I6:W6">SUM(I7:I12)</f>
        <v>0</v>
      </c>
      <c r="J6" s="49">
        <f t="shared" si="2"/>
        <v>0</v>
      </c>
      <c r="K6" s="49">
        <f t="shared" si="2"/>
        <v>0</v>
      </c>
      <c r="L6" s="49">
        <f t="shared" si="2"/>
        <v>0</v>
      </c>
      <c r="M6" s="49">
        <f t="shared" si="2"/>
        <v>0</v>
      </c>
      <c r="N6" s="49">
        <f t="shared" si="2"/>
        <v>0</v>
      </c>
      <c r="O6" s="49">
        <f t="shared" si="2"/>
        <v>0</v>
      </c>
      <c r="P6" s="49">
        <f t="shared" si="2"/>
        <v>0</v>
      </c>
      <c r="Q6" s="49">
        <f t="shared" si="2"/>
        <v>0</v>
      </c>
      <c r="R6" s="49">
        <f t="shared" si="2"/>
        <v>0</v>
      </c>
      <c r="S6" s="49">
        <f t="shared" si="2"/>
        <v>0</v>
      </c>
      <c r="T6" s="49">
        <f t="shared" si="2"/>
        <v>0</v>
      </c>
      <c r="U6" s="49">
        <f t="shared" si="2"/>
        <v>0</v>
      </c>
      <c r="V6" s="49">
        <f t="shared" si="2"/>
        <v>0</v>
      </c>
      <c r="W6" s="49">
        <f t="shared" si="2"/>
        <v>0</v>
      </c>
    </row>
    <row r="7" spans="1:23" ht="14.25">
      <c r="A7" s="20">
        <v>3</v>
      </c>
      <c r="B7" s="20" t="s">
        <v>4</v>
      </c>
      <c r="C7" s="16" t="s">
        <v>2</v>
      </c>
      <c r="D7" s="21">
        <f>D89+D110</f>
        <v>0</v>
      </c>
      <c r="E7" s="21">
        <f>E89+E110</f>
        <v>0</v>
      </c>
      <c r="F7" s="21">
        <f>F89+F110</f>
        <v>0</v>
      </c>
      <c r="G7" s="21">
        <f>G89+G110</f>
        <v>0</v>
      </c>
      <c r="H7" s="21">
        <f t="shared" si="0"/>
        <v>0</v>
      </c>
      <c r="I7" s="21">
        <f aca="true" t="shared" si="3" ref="I7:W7">I89+I110</f>
        <v>0</v>
      </c>
      <c r="J7" s="21">
        <f t="shared" si="3"/>
        <v>0</v>
      </c>
      <c r="K7" s="21">
        <f t="shared" si="3"/>
        <v>0</v>
      </c>
      <c r="L7" s="21">
        <f t="shared" si="3"/>
        <v>0</v>
      </c>
      <c r="M7" s="21">
        <f t="shared" si="3"/>
        <v>0</v>
      </c>
      <c r="N7" s="21">
        <f t="shared" si="3"/>
        <v>0</v>
      </c>
      <c r="O7" s="21">
        <f t="shared" si="3"/>
        <v>0</v>
      </c>
      <c r="P7" s="21">
        <f t="shared" si="3"/>
        <v>0</v>
      </c>
      <c r="Q7" s="21">
        <f t="shared" si="3"/>
        <v>0</v>
      </c>
      <c r="R7" s="21">
        <f t="shared" si="3"/>
        <v>0</v>
      </c>
      <c r="S7" s="21">
        <f t="shared" si="3"/>
        <v>0</v>
      </c>
      <c r="T7" s="21">
        <f t="shared" si="3"/>
        <v>0</v>
      </c>
      <c r="U7" s="21">
        <f t="shared" si="3"/>
        <v>0</v>
      </c>
      <c r="V7" s="21">
        <f t="shared" si="3"/>
        <v>0</v>
      </c>
      <c r="W7" s="21">
        <f t="shared" si="3"/>
        <v>0</v>
      </c>
    </row>
    <row r="8" spans="1:23" ht="14.25">
      <c r="A8" s="20">
        <v>4</v>
      </c>
      <c r="B8" s="20" t="s">
        <v>5</v>
      </c>
      <c r="C8" s="16" t="s">
        <v>2</v>
      </c>
      <c r="D8" s="21">
        <f>D184+D147</f>
        <v>0</v>
      </c>
      <c r="E8" s="21">
        <f>E184+E147</f>
        <v>0</v>
      </c>
      <c r="F8" s="21">
        <f>F184+F147</f>
        <v>0</v>
      </c>
      <c r="G8" s="21">
        <f>G184+G147</f>
        <v>0</v>
      </c>
      <c r="H8" s="21">
        <f t="shared" si="0"/>
        <v>0</v>
      </c>
      <c r="I8" s="21">
        <f aca="true" t="shared" si="4" ref="I8:W8">I184+I147</f>
        <v>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0</v>
      </c>
      <c r="N8" s="21">
        <f t="shared" si="4"/>
        <v>0</v>
      </c>
      <c r="O8" s="21">
        <f t="shared" si="4"/>
        <v>0</v>
      </c>
      <c r="P8" s="21">
        <f t="shared" si="4"/>
        <v>0</v>
      </c>
      <c r="Q8" s="21">
        <f t="shared" si="4"/>
        <v>0</v>
      </c>
      <c r="R8" s="21">
        <f t="shared" si="4"/>
        <v>0</v>
      </c>
      <c r="S8" s="21">
        <f t="shared" si="4"/>
        <v>0</v>
      </c>
      <c r="T8" s="21">
        <f t="shared" si="4"/>
        <v>0</v>
      </c>
      <c r="U8" s="21">
        <f t="shared" si="4"/>
        <v>0</v>
      </c>
      <c r="V8" s="21">
        <f t="shared" si="4"/>
        <v>0</v>
      </c>
      <c r="W8" s="21">
        <f t="shared" si="4"/>
        <v>0</v>
      </c>
    </row>
    <row r="9" spans="1:23" ht="14.25">
      <c r="A9" s="20">
        <v>5</v>
      </c>
      <c r="B9" s="20" t="s">
        <v>6</v>
      </c>
      <c r="C9" s="16" t="s">
        <v>2</v>
      </c>
      <c r="D9" s="21">
        <f>D206</f>
        <v>0</v>
      </c>
      <c r="E9" s="21">
        <f>E206</f>
        <v>0</v>
      </c>
      <c r="F9" s="21">
        <f>F206</f>
        <v>0</v>
      </c>
      <c r="G9" s="21">
        <f>G206</f>
        <v>0</v>
      </c>
      <c r="H9" s="21">
        <f t="shared" si="0"/>
        <v>0</v>
      </c>
      <c r="I9" s="21">
        <f aca="true" t="shared" si="5" ref="I9:W9">I206</f>
        <v>0</v>
      </c>
      <c r="J9" s="21">
        <f t="shared" si="5"/>
        <v>0</v>
      </c>
      <c r="K9" s="21">
        <f t="shared" si="5"/>
        <v>0</v>
      </c>
      <c r="L9" s="21">
        <f t="shared" si="5"/>
        <v>0</v>
      </c>
      <c r="M9" s="21">
        <f t="shared" si="5"/>
        <v>0</v>
      </c>
      <c r="N9" s="21">
        <f t="shared" si="5"/>
        <v>0</v>
      </c>
      <c r="O9" s="21">
        <f t="shared" si="5"/>
        <v>0</v>
      </c>
      <c r="P9" s="21">
        <f t="shared" si="5"/>
        <v>0</v>
      </c>
      <c r="Q9" s="21">
        <f t="shared" si="5"/>
        <v>0</v>
      </c>
      <c r="R9" s="21">
        <f t="shared" si="5"/>
        <v>0</v>
      </c>
      <c r="S9" s="21">
        <f t="shared" si="5"/>
        <v>0</v>
      </c>
      <c r="T9" s="21">
        <f t="shared" si="5"/>
        <v>0</v>
      </c>
      <c r="U9" s="21">
        <f t="shared" si="5"/>
        <v>0</v>
      </c>
      <c r="V9" s="21">
        <f t="shared" si="5"/>
        <v>0</v>
      </c>
      <c r="W9" s="21">
        <f t="shared" si="5"/>
        <v>0</v>
      </c>
    </row>
    <row r="10" spans="1:23" ht="14.25">
      <c r="A10" s="20">
        <v>6</v>
      </c>
      <c r="B10" s="20" t="s">
        <v>7</v>
      </c>
      <c r="C10" s="22" t="s">
        <v>2</v>
      </c>
      <c r="D10" s="21">
        <f>D13*D14*1+D15*D16*1</f>
        <v>0</v>
      </c>
      <c r="E10" s="21">
        <f>E13*E14*1+E15*E16*1</f>
        <v>0</v>
      </c>
      <c r="F10" s="21">
        <f>F13*F14*1+F15*F16*1</f>
        <v>0</v>
      </c>
      <c r="G10" s="21">
        <f>G13*G14*1+G15*G16*1</f>
        <v>0</v>
      </c>
      <c r="H10" s="21">
        <f t="shared" si="0"/>
        <v>0</v>
      </c>
      <c r="I10" s="21">
        <f>I13*I14*1+I15*I16*1</f>
        <v>0</v>
      </c>
      <c r="J10" s="21">
        <f aca="true" t="shared" si="6" ref="J10:T10">J13*J14*1+J15*J16*1</f>
        <v>0</v>
      </c>
      <c r="K10" s="21">
        <f t="shared" si="6"/>
        <v>0</v>
      </c>
      <c r="L10" s="21">
        <f t="shared" si="6"/>
        <v>0</v>
      </c>
      <c r="M10" s="21">
        <f t="shared" si="6"/>
        <v>0</v>
      </c>
      <c r="N10" s="21">
        <f t="shared" si="6"/>
        <v>0</v>
      </c>
      <c r="O10" s="21">
        <f t="shared" si="6"/>
        <v>0</v>
      </c>
      <c r="P10" s="21">
        <f t="shared" si="6"/>
        <v>0</v>
      </c>
      <c r="Q10" s="21">
        <f t="shared" si="6"/>
        <v>0</v>
      </c>
      <c r="R10" s="21">
        <f t="shared" si="6"/>
        <v>0</v>
      </c>
      <c r="S10" s="21">
        <f t="shared" si="6"/>
        <v>0</v>
      </c>
      <c r="T10" s="21">
        <f t="shared" si="6"/>
        <v>0</v>
      </c>
      <c r="U10" s="21">
        <f>SUM(I10:T10)</f>
        <v>0</v>
      </c>
      <c r="V10" s="21">
        <f>V13*V14*12+V15*V16*12</f>
        <v>0</v>
      </c>
      <c r="W10" s="21">
        <f>W13*W14*12+W15*W16*12</f>
        <v>0</v>
      </c>
    </row>
    <row r="11" spans="1:23" ht="14.25">
      <c r="A11" s="20">
        <v>7</v>
      </c>
      <c r="B11" s="20" t="s">
        <v>8</v>
      </c>
      <c r="C11" s="22" t="s">
        <v>2</v>
      </c>
      <c r="D11" s="21">
        <f>D10*0.195</f>
        <v>0</v>
      </c>
      <c r="E11" s="21">
        <f>E10*0.195</f>
        <v>0</v>
      </c>
      <c r="F11" s="21">
        <f>F10*0.195</f>
        <v>0</v>
      </c>
      <c r="G11" s="21">
        <f>G10*0.195</f>
        <v>0</v>
      </c>
      <c r="H11" s="21">
        <f t="shared" si="0"/>
        <v>0</v>
      </c>
      <c r="I11" s="21">
        <f aca="true" t="shared" si="7" ref="I11:T11">I10*0.195</f>
        <v>0</v>
      </c>
      <c r="J11" s="21">
        <f t="shared" si="7"/>
        <v>0</v>
      </c>
      <c r="K11" s="21">
        <f t="shared" si="7"/>
        <v>0</v>
      </c>
      <c r="L11" s="21">
        <f t="shared" si="7"/>
        <v>0</v>
      </c>
      <c r="M11" s="21">
        <f t="shared" si="7"/>
        <v>0</v>
      </c>
      <c r="N11" s="21">
        <f t="shared" si="7"/>
        <v>0</v>
      </c>
      <c r="O11" s="21">
        <f t="shared" si="7"/>
        <v>0</v>
      </c>
      <c r="P11" s="21">
        <f t="shared" si="7"/>
        <v>0</v>
      </c>
      <c r="Q11" s="21">
        <f t="shared" si="7"/>
        <v>0</v>
      </c>
      <c r="R11" s="21">
        <f t="shared" si="7"/>
        <v>0</v>
      </c>
      <c r="S11" s="21">
        <f t="shared" si="7"/>
        <v>0</v>
      </c>
      <c r="T11" s="21">
        <f t="shared" si="7"/>
        <v>0</v>
      </c>
      <c r="U11" s="21">
        <f>SUM(I11:T11)</f>
        <v>0</v>
      </c>
      <c r="V11" s="21">
        <f>V10*0.195</f>
        <v>0</v>
      </c>
      <c r="W11" s="21">
        <f>W10*0.195</f>
        <v>0</v>
      </c>
    </row>
    <row r="12" spans="1:23" s="23" customFormat="1" ht="14.25">
      <c r="A12" s="20">
        <v>8</v>
      </c>
      <c r="B12" s="20" t="s">
        <v>9</v>
      </c>
      <c r="C12" s="16" t="s">
        <v>2</v>
      </c>
      <c r="D12" s="21">
        <f>D228+D249</f>
        <v>0</v>
      </c>
      <c r="E12" s="21">
        <f>E228+E249</f>
        <v>0</v>
      </c>
      <c r="F12" s="21">
        <f>F228+F249</f>
        <v>0</v>
      </c>
      <c r="G12" s="21">
        <f>G228+G249</f>
        <v>0</v>
      </c>
      <c r="H12" s="21">
        <f>H228+H249</f>
        <v>0</v>
      </c>
      <c r="I12" s="21">
        <f aca="true" t="shared" si="8" ref="I12:W12">I228+I249</f>
        <v>0</v>
      </c>
      <c r="J12" s="21">
        <f t="shared" si="8"/>
        <v>0</v>
      </c>
      <c r="K12" s="21">
        <f t="shared" si="8"/>
        <v>0</v>
      </c>
      <c r="L12" s="21">
        <f t="shared" si="8"/>
        <v>0</v>
      </c>
      <c r="M12" s="21">
        <f t="shared" si="8"/>
        <v>0</v>
      </c>
      <c r="N12" s="21">
        <f t="shared" si="8"/>
        <v>0</v>
      </c>
      <c r="O12" s="21">
        <f t="shared" si="8"/>
        <v>0</v>
      </c>
      <c r="P12" s="21">
        <f t="shared" si="8"/>
        <v>0</v>
      </c>
      <c r="Q12" s="21">
        <f t="shared" si="8"/>
        <v>0</v>
      </c>
      <c r="R12" s="21">
        <f t="shared" si="8"/>
        <v>0</v>
      </c>
      <c r="S12" s="21">
        <f t="shared" si="8"/>
        <v>0</v>
      </c>
      <c r="T12" s="21">
        <f t="shared" si="8"/>
        <v>0</v>
      </c>
      <c r="U12" s="21">
        <f t="shared" si="8"/>
        <v>0</v>
      </c>
      <c r="V12" s="21">
        <f t="shared" si="8"/>
        <v>0</v>
      </c>
      <c r="W12" s="21">
        <f t="shared" si="8"/>
        <v>0</v>
      </c>
    </row>
    <row r="13" spans="1:23" s="23" customFormat="1" ht="14.25">
      <c r="A13" s="20">
        <v>9</v>
      </c>
      <c r="B13" s="20" t="s">
        <v>75</v>
      </c>
      <c r="C13" s="24" t="s">
        <v>10</v>
      </c>
      <c r="D13" s="50"/>
      <c r="E13" s="50"/>
      <c r="F13" s="50"/>
      <c r="G13" s="50"/>
      <c r="H13" s="25">
        <f>IF(SUM(D13:G13)=0,0,AVERAGE(C13:G13))</f>
        <v>0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25">
        <f>IF(SUM(I13:T13)=0,0,AVERAGE(I13:T13))</f>
        <v>0</v>
      </c>
      <c r="V13" s="50"/>
      <c r="W13" s="50"/>
    </row>
    <row r="14" spans="1:23" s="23" customFormat="1" ht="14.25">
      <c r="A14" s="20">
        <v>10</v>
      </c>
      <c r="B14" s="20" t="s">
        <v>76</v>
      </c>
      <c r="C14" s="22" t="s">
        <v>11</v>
      </c>
      <c r="D14" s="51"/>
      <c r="E14" s="51"/>
      <c r="F14" s="51"/>
      <c r="G14" s="51"/>
      <c r="H14" s="25">
        <f>IF(SUM(D14:G14)=0,0,AVERAGE(C14:G14))</f>
        <v>0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25">
        <f>IF(SUM(I14:T14)=0,0,AVERAGE(I14:T14))</f>
        <v>0</v>
      </c>
      <c r="V14" s="51"/>
      <c r="W14" s="51"/>
    </row>
    <row r="15" spans="1:23" s="23" customFormat="1" ht="14.25">
      <c r="A15" s="20">
        <v>9</v>
      </c>
      <c r="B15" s="20" t="s">
        <v>77</v>
      </c>
      <c r="C15" s="24" t="s">
        <v>10</v>
      </c>
      <c r="D15" s="50"/>
      <c r="E15" s="50"/>
      <c r="F15" s="50"/>
      <c r="G15" s="50"/>
      <c r="H15" s="25">
        <f>IF(SUM(D15:G15)=0,0,AVERAGE(C15:G15))</f>
        <v>0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25">
        <f>IF(SUM(I15:T15)=0,0,AVERAGE(I15:T15))</f>
        <v>0</v>
      </c>
      <c r="V15" s="50"/>
      <c r="W15" s="50"/>
    </row>
    <row r="16" spans="1:23" s="23" customFormat="1" ht="14.25">
      <c r="A16" s="20">
        <v>10</v>
      </c>
      <c r="B16" s="20" t="s">
        <v>78</v>
      </c>
      <c r="C16" s="22" t="s">
        <v>11</v>
      </c>
      <c r="D16" s="51"/>
      <c r="E16" s="51"/>
      <c r="F16" s="51"/>
      <c r="G16" s="51"/>
      <c r="H16" s="25">
        <f>IF(SUM(D16:G16)=0,0,AVERAGE(C16:G16))</f>
        <v>0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25">
        <f>IF(SUM(I16:T16)=0,0,AVERAGE(I16:T16))</f>
        <v>0</v>
      </c>
      <c r="V16" s="51"/>
      <c r="W16" s="51"/>
    </row>
    <row r="17" spans="1:23" s="23" customFormat="1" ht="14.25">
      <c r="A17" s="27"/>
      <c r="B17" s="27" t="s">
        <v>96</v>
      </c>
      <c r="C17" s="27"/>
      <c r="D17" s="53">
        <f>D5-D6</f>
        <v>0</v>
      </c>
      <c r="E17" s="53">
        <f>E5-E6</f>
        <v>0</v>
      </c>
      <c r="F17" s="53">
        <f>F5-F6</f>
        <v>0</v>
      </c>
      <c r="G17" s="53">
        <f>G5-G6</f>
        <v>0</v>
      </c>
      <c r="H17" s="53">
        <f>H5-H6</f>
        <v>0</v>
      </c>
      <c r="I17" s="53">
        <f aca="true" t="shared" si="9" ref="I17:W17">I5-I6</f>
        <v>0</v>
      </c>
      <c r="J17" s="53">
        <f t="shared" si="9"/>
        <v>0</v>
      </c>
      <c r="K17" s="53">
        <f t="shared" si="9"/>
        <v>0</v>
      </c>
      <c r="L17" s="53">
        <f t="shared" si="9"/>
        <v>0</v>
      </c>
      <c r="M17" s="53">
        <f t="shared" si="9"/>
        <v>0</v>
      </c>
      <c r="N17" s="53">
        <f t="shared" si="9"/>
        <v>0</v>
      </c>
      <c r="O17" s="53">
        <f t="shared" si="9"/>
        <v>0</v>
      </c>
      <c r="P17" s="53">
        <f t="shared" si="9"/>
        <v>0</v>
      </c>
      <c r="Q17" s="53">
        <f t="shared" si="9"/>
        <v>0</v>
      </c>
      <c r="R17" s="53">
        <f t="shared" si="9"/>
        <v>0</v>
      </c>
      <c r="S17" s="53">
        <f t="shared" si="9"/>
        <v>0</v>
      </c>
      <c r="T17" s="53">
        <f t="shared" si="9"/>
        <v>0</v>
      </c>
      <c r="U17" s="53">
        <f t="shared" si="9"/>
        <v>0</v>
      </c>
      <c r="V17" s="53">
        <f t="shared" si="9"/>
        <v>0</v>
      </c>
      <c r="W17" s="53">
        <f t="shared" si="9"/>
        <v>0</v>
      </c>
    </row>
    <row r="18" spans="1:23" s="23" customFormat="1" ht="14.25">
      <c r="A18" s="30"/>
      <c r="B18" s="30" t="s">
        <v>94</v>
      </c>
      <c r="C18" s="30"/>
      <c r="D18" s="67">
        <f>SUM(D7:D12)-SUM(D19:D20)</f>
        <v>0</v>
      </c>
      <c r="E18" s="67">
        <f>SUM(E7:E12)-SUM(E19:E20)</f>
        <v>0</v>
      </c>
      <c r="F18" s="67">
        <f>SUM(F7:F12)-SUM(F19:F20)</f>
        <v>0</v>
      </c>
      <c r="G18" s="67">
        <f>SUM(G7:G12)-SUM(G19:G20)</f>
        <v>0</v>
      </c>
      <c r="H18" s="30"/>
      <c r="I18" s="67">
        <f>SUM(I7:I12)-SUM(I19:I20)</f>
        <v>0</v>
      </c>
      <c r="J18" s="67">
        <f aca="true" t="shared" si="10" ref="J18:U18">SUM(J7:J12)-SUM(J19:J20)</f>
        <v>0</v>
      </c>
      <c r="K18" s="67">
        <f t="shared" si="10"/>
        <v>0</v>
      </c>
      <c r="L18" s="67">
        <f t="shared" si="10"/>
        <v>0</v>
      </c>
      <c r="M18" s="67">
        <f t="shared" si="10"/>
        <v>0</v>
      </c>
      <c r="N18" s="67">
        <f t="shared" si="10"/>
        <v>0</v>
      </c>
      <c r="O18" s="67">
        <f t="shared" si="10"/>
        <v>0</v>
      </c>
      <c r="P18" s="67">
        <f t="shared" si="10"/>
        <v>0</v>
      </c>
      <c r="Q18" s="67">
        <f t="shared" si="10"/>
        <v>0</v>
      </c>
      <c r="R18" s="67">
        <f t="shared" si="10"/>
        <v>0</v>
      </c>
      <c r="S18" s="67">
        <f t="shared" si="10"/>
        <v>0</v>
      </c>
      <c r="T18" s="67">
        <f t="shared" si="10"/>
        <v>0</v>
      </c>
      <c r="U18" s="67">
        <f t="shared" si="10"/>
        <v>0</v>
      </c>
      <c r="V18" s="67">
        <f>SUM(V7:V12)-SUM(V19:V20)</f>
        <v>0</v>
      </c>
      <c r="W18" s="67">
        <f>SUM(W7:W12)-SUM(W19:W20)</f>
        <v>0</v>
      </c>
    </row>
    <row r="19" spans="1:23" s="23" customFormat="1" ht="14.25">
      <c r="A19" s="28"/>
      <c r="B19" s="28" t="s">
        <v>72</v>
      </c>
      <c r="C19" s="28"/>
      <c r="D19" s="54">
        <f>D89+D147+D228+D13*D14+D13*D14*0.195</f>
        <v>0</v>
      </c>
      <c r="E19" s="54">
        <f>E89+E147+E228+E13*E14+E13*E14*0.195</f>
        <v>0</v>
      </c>
      <c r="F19" s="54">
        <f>F89+F147+F228+F13*F14+F13*F14*0.195</f>
        <v>0</v>
      </c>
      <c r="G19" s="54">
        <f>G89+G147+G228+G13*G14+G13*G14*0.195</f>
        <v>0</v>
      </c>
      <c r="H19" s="54">
        <f>H89+H147+H228</f>
        <v>0</v>
      </c>
      <c r="I19" s="54">
        <f aca="true" t="shared" si="11" ref="I19:T19">I89+I147+I228+I13*I14+I13*I14*0.195</f>
        <v>0</v>
      </c>
      <c r="J19" s="54">
        <f t="shared" si="11"/>
        <v>0</v>
      </c>
      <c r="K19" s="54">
        <f t="shared" si="11"/>
        <v>0</v>
      </c>
      <c r="L19" s="54">
        <f t="shared" si="11"/>
        <v>0</v>
      </c>
      <c r="M19" s="54">
        <f t="shared" si="11"/>
        <v>0</v>
      </c>
      <c r="N19" s="54">
        <f t="shared" si="11"/>
        <v>0</v>
      </c>
      <c r="O19" s="54">
        <f t="shared" si="11"/>
        <v>0</v>
      </c>
      <c r="P19" s="54">
        <f t="shared" si="11"/>
        <v>0</v>
      </c>
      <c r="Q19" s="54">
        <f t="shared" si="11"/>
        <v>0</v>
      </c>
      <c r="R19" s="54">
        <f t="shared" si="11"/>
        <v>0</v>
      </c>
      <c r="S19" s="54">
        <f t="shared" si="11"/>
        <v>0</v>
      </c>
      <c r="T19" s="54">
        <f t="shared" si="11"/>
        <v>0</v>
      </c>
      <c r="U19" s="54">
        <f>SUM(I19:T19)</f>
        <v>0</v>
      </c>
      <c r="V19" s="54">
        <f>V89+V147+V228+V13*V14*12+V13*V14*0.195*12</f>
        <v>0</v>
      </c>
      <c r="W19" s="54">
        <f>W89+W147+W228+W13*W14*12+W13*W14*0.195*12</f>
        <v>0</v>
      </c>
    </row>
    <row r="20" spans="1:23" s="23" customFormat="1" ht="14.25">
      <c r="A20" s="28"/>
      <c r="B20" s="28" t="s">
        <v>71</v>
      </c>
      <c r="C20" s="28"/>
      <c r="D20" s="54">
        <f>D110+D184+D206+D249+D15*D16+D15*D16*0.195</f>
        <v>0</v>
      </c>
      <c r="E20" s="54">
        <f>E110+E184+E206+E249+E15*E16+E15*E16*0.195</f>
        <v>0</v>
      </c>
      <c r="F20" s="54">
        <f>F110+F184+F206+F249+F15*F16+F15*F16*0.195</f>
        <v>0</v>
      </c>
      <c r="G20" s="54">
        <f>G110+G184+G206+G249+G15*G16+G15*G16*0.195</f>
        <v>0</v>
      </c>
      <c r="H20" s="54">
        <f>H110+H184+H206+H249</f>
        <v>0</v>
      </c>
      <c r="I20" s="54">
        <f aca="true" t="shared" si="12" ref="I20:T20">I110+I184+I206+I249+I15*I16+I15*I16*0.195</f>
        <v>0</v>
      </c>
      <c r="J20" s="54">
        <f t="shared" si="12"/>
        <v>0</v>
      </c>
      <c r="K20" s="54">
        <f t="shared" si="12"/>
        <v>0</v>
      </c>
      <c r="L20" s="54">
        <f t="shared" si="12"/>
        <v>0</v>
      </c>
      <c r="M20" s="54">
        <f t="shared" si="12"/>
        <v>0</v>
      </c>
      <c r="N20" s="54">
        <f t="shared" si="12"/>
        <v>0</v>
      </c>
      <c r="O20" s="54">
        <f t="shared" si="12"/>
        <v>0</v>
      </c>
      <c r="P20" s="54">
        <f t="shared" si="12"/>
        <v>0</v>
      </c>
      <c r="Q20" s="54">
        <f t="shared" si="12"/>
        <v>0</v>
      </c>
      <c r="R20" s="54">
        <f t="shared" si="12"/>
        <v>0</v>
      </c>
      <c r="S20" s="54">
        <f t="shared" si="12"/>
        <v>0</v>
      </c>
      <c r="T20" s="54">
        <f t="shared" si="12"/>
        <v>0</v>
      </c>
      <c r="U20" s="54">
        <f>SUM(I20:T20)</f>
        <v>0</v>
      </c>
      <c r="V20" s="54">
        <f>V110+V184+V206+V249+V15*V16*12+V15*V16*0.195*12</f>
        <v>0</v>
      </c>
      <c r="W20" s="54">
        <f>W110+W184+W206+W249+W15*W16*12+W15*W16*0.195*12</f>
        <v>0</v>
      </c>
    </row>
    <row r="21" spans="1:23" s="23" customFormat="1" ht="14.25">
      <c r="A21" s="28"/>
      <c r="B21" s="28" t="s">
        <v>73</v>
      </c>
      <c r="C21" s="28"/>
      <c r="D21" s="54">
        <f>D29+D35+D41+D47+D53+D59</f>
        <v>0</v>
      </c>
      <c r="E21" s="54">
        <f>E29+E35+E41+E47+E53+E59</f>
        <v>0</v>
      </c>
      <c r="F21" s="54">
        <f>F29+F35+F41+F47+F53+F59</f>
        <v>0</v>
      </c>
      <c r="G21" s="54">
        <f>G29+G35+G41+G47+G53+G59</f>
        <v>0</v>
      </c>
      <c r="H21" s="54">
        <f aca="true" t="shared" si="13" ref="H21:W21">H29+H35+H41+H47+H53+H59</f>
        <v>0</v>
      </c>
      <c r="I21" s="54">
        <f t="shared" si="13"/>
        <v>0</v>
      </c>
      <c r="J21" s="54">
        <f t="shared" si="13"/>
        <v>0</v>
      </c>
      <c r="K21" s="54">
        <f t="shared" si="13"/>
        <v>0</v>
      </c>
      <c r="L21" s="54">
        <f t="shared" si="13"/>
        <v>0</v>
      </c>
      <c r="M21" s="54">
        <f t="shared" si="13"/>
        <v>0</v>
      </c>
      <c r="N21" s="54">
        <f t="shared" si="13"/>
        <v>0</v>
      </c>
      <c r="O21" s="54">
        <f t="shared" si="13"/>
        <v>0</v>
      </c>
      <c r="P21" s="54">
        <f t="shared" si="13"/>
        <v>0</v>
      </c>
      <c r="Q21" s="54">
        <f t="shared" si="13"/>
        <v>0</v>
      </c>
      <c r="R21" s="54">
        <f t="shared" si="13"/>
        <v>0</v>
      </c>
      <c r="S21" s="54">
        <f t="shared" si="13"/>
        <v>0</v>
      </c>
      <c r="T21" s="54">
        <f t="shared" si="13"/>
        <v>0</v>
      </c>
      <c r="U21" s="54">
        <f t="shared" si="13"/>
        <v>0</v>
      </c>
      <c r="V21" s="54">
        <f t="shared" si="13"/>
        <v>0</v>
      </c>
      <c r="W21" s="54">
        <f t="shared" si="13"/>
        <v>0</v>
      </c>
    </row>
    <row r="22" spans="1:23" s="23" customFormat="1" ht="14.25">
      <c r="A22" s="28"/>
      <c r="B22" s="28" t="s">
        <v>93</v>
      </c>
      <c r="C22" s="28"/>
      <c r="D22" s="61">
        <f>IF(D21=0,0,D5/SUM(D29,D35,D41,D47,D53,D59))</f>
        <v>0</v>
      </c>
      <c r="E22" s="61">
        <f>IF(E21=0,0,E5/SUM(E29,E35,E41,E47,E53,E59))</f>
        <v>0</v>
      </c>
      <c r="F22" s="61">
        <f>IF(F21=0,0,F5/SUM(F29,F35,F41,F47,F53,F59))</f>
        <v>0</v>
      </c>
      <c r="G22" s="61">
        <f>IF(G21=0,0,G5/SUM(G29,G35,G41,G47,G53,G59))</f>
        <v>0</v>
      </c>
      <c r="H22" s="61">
        <f>IF(H21=0,0,H5/SUM(H29,H35,H41,H47,H53,H59))</f>
        <v>0</v>
      </c>
      <c r="I22" s="61">
        <f aca="true" t="shared" si="14" ref="I22:W22">IF(I21=0,0,I5/SUM(I29,I35,I41,I47,I53,I59))</f>
        <v>0</v>
      </c>
      <c r="J22" s="61">
        <f t="shared" si="14"/>
        <v>0</v>
      </c>
      <c r="K22" s="61">
        <f t="shared" si="14"/>
        <v>0</v>
      </c>
      <c r="L22" s="61">
        <f t="shared" si="14"/>
        <v>0</v>
      </c>
      <c r="M22" s="61">
        <f t="shared" si="14"/>
        <v>0</v>
      </c>
      <c r="N22" s="61">
        <f t="shared" si="14"/>
        <v>0</v>
      </c>
      <c r="O22" s="61">
        <f t="shared" si="14"/>
        <v>0</v>
      </c>
      <c r="P22" s="61">
        <f t="shared" si="14"/>
        <v>0</v>
      </c>
      <c r="Q22" s="61">
        <f t="shared" si="14"/>
        <v>0</v>
      </c>
      <c r="R22" s="61">
        <f t="shared" si="14"/>
        <v>0</v>
      </c>
      <c r="S22" s="61">
        <f t="shared" si="14"/>
        <v>0</v>
      </c>
      <c r="T22" s="61">
        <f t="shared" si="14"/>
        <v>0</v>
      </c>
      <c r="U22" s="61">
        <f t="shared" si="14"/>
        <v>0</v>
      </c>
      <c r="V22" s="61">
        <f t="shared" si="14"/>
        <v>0</v>
      </c>
      <c r="W22" s="61">
        <f t="shared" si="14"/>
        <v>0</v>
      </c>
    </row>
    <row r="23" spans="1:23" s="23" customFormat="1" ht="14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s="23" customFormat="1" ht="15">
      <c r="A24" s="13"/>
      <c r="B24" s="13" t="s">
        <v>21</v>
      </c>
      <c r="C24" s="121"/>
      <c r="D24" s="121"/>
      <c r="E24" s="121"/>
      <c r="F24" s="121"/>
      <c r="G24" s="121"/>
      <c r="H24" s="121"/>
      <c r="I24" s="122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</row>
    <row r="25" spans="1:23" s="23" customFormat="1" ht="14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 s="23" customFormat="1" ht="14.25" customHeight="1" hidden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s="23" customFormat="1" ht="15">
      <c r="A27" s="93">
        <v>1</v>
      </c>
      <c r="B27" s="93" t="s">
        <v>23</v>
      </c>
      <c r="C27" s="95"/>
      <c r="D27" s="65">
        <f>D4</f>
        <v>9</v>
      </c>
      <c r="E27" s="65">
        <f>E4</f>
        <v>10</v>
      </c>
      <c r="F27" s="65">
        <f>F4</f>
        <v>11</v>
      </c>
      <c r="G27" s="65">
        <f>G4</f>
        <v>12</v>
      </c>
      <c r="H27" s="65">
        <f>H4</f>
        <v>2013</v>
      </c>
      <c r="I27" s="65">
        <f aca="true" t="shared" si="15" ref="I27:W27">I4</f>
        <v>1</v>
      </c>
      <c r="J27" s="65">
        <f t="shared" si="15"/>
        <v>2</v>
      </c>
      <c r="K27" s="65">
        <f t="shared" si="15"/>
        <v>3</v>
      </c>
      <c r="L27" s="65">
        <f t="shared" si="15"/>
        <v>4</v>
      </c>
      <c r="M27" s="65">
        <f t="shared" si="15"/>
        <v>5</v>
      </c>
      <c r="N27" s="65">
        <f t="shared" si="15"/>
        <v>6</v>
      </c>
      <c r="O27" s="65">
        <f t="shared" si="15"/>
        <v>7</v>
      </c>
      <c r="P27" s="65">
        <f t="shared" si="15"/>
        <v>8</v>
      </c>
      <c r="Q27" s="65">
        <f t="shared" si="15"/>
        <v>9</v>
      </c>
      <c r="R27" s="65">
        <f t="shared" si="15"/>
        <v>10</v>
      </c>
      <c r="S27" s="65">
        <f t="shared" si="15"/>
        <v>11</v>
      </c>
      <c r="T27" s="65">
        <f t="shared" si="15"/>
        <v>12</v>
      </c>
      <c r="U27" s="65">
        <f t="shared" si="15"/>
        <v>2014</v>
      </c>
      <c r="V27" s="65">
        <f t="shared" si="15"/>
        <v>2015</v>
      </c>
      <c r="W27" s="65">
        <f t="shared" si="15"/>
        <v>2016</v>
      </c>
    </row>
    <row r="28" spans="1:23" s="23" customFormat="1" ht="14.25">
      <c r="A28" s="30"/>
      <c r="B28" s="30" t="s">
        <v>16</v>
      </c>
      <c r="C28" s="22" t="s">
        <v>19</v>
      </c>
      <c r="D28" s="57"/>
      <c r="E28" s="57"/>
      <c r="F28" s="57"/>
      <c r="G28" s="57"/>
      <c r="H28" s="94">
        <f>IF(SUM(D28:G28)=0,0,AVERAGE(D28:G28))</f>
        <v>0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94">
        <f>IF(SUM(I28:T28)=0,0,AVERAGE(I28:T28))</f>
        <v>0</v>
      </c>
      <c r="V28" s="57"/>
      <c r="W28" s="57"/>
    </row>
    <row r="29" spans="1:23" s="23" customFormat="1" ht="14.25">
      <c r="A29" s="30"/>
      <c r="B29" s="30" t="s">
        <v>22</v>
      </c>
      <c r="C29" s="16" t="s">
        <v>104</v>
      </c>
      <c r="D29" s="57"/>
      <c r="E29" s="57"/>
      <c r="F29" s="57"/>
      <c r="G29" s="57"/>
      <c r="H29" s="94">
        <f>IF(H28=0,0,H30/H28)</f>
        <v>0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94">
        <f>IF(U28=0,0,U30/U28)</f>
        <v>0</v>
      </c>
      <c r="V29" s="57"/>
      <c r="W29" s="57"/>
    </row>
    <row r="30" spans="1:23" s="23" customFormat="1" ht="14.25">
      <c r="A30" s="30"/>
      <c r="B30" s="30" t="s">
        <v>17</v>
      </c>
      <c r="C30" s="22" t="s">
        <v>2</v>
      </c>
      <c r="D30" s="104">
        <f>D28*D29</f>
        <v>0</v>
      </c>
      <c r="E30" s="104">
        <f>E28*E29</f>
        <v>0</v>
      </c>
      <c r="F30" s="104">
        <f>F28*F29</f>
        <v>0</v>
      </c>
      <c r="G30" s="104">
        <f>G28*G29</f>
        <v>0</v>
      </c>
      <c r="H30" s="94">
        <f>SUM(D30:G30)</f>
        <v>0</v>
      </c>
      <c r="I30" s="104">
        <f aca="true" t="shared" si="16" ref="I30:T30">I28*I29</f>
        <v>0</v>
      </c>
      <c r="J30" s="104">
        <f t="shared" si="16"/>
        <v>0</v>
      </c>
      <c r="K30" s="104">
        <f t="shared" si="16"/>
        <v>0</v>
      </c>
      <c r="L30" s="104">
        <f t="shared" si="16"/>
        <v>0</v>
      </c>
      <c r="M30" s="104">
        <f t="shared" si="16"/>
        <v>0</v>
      </c>
      <c r="N30" s="104">
        <f t="shared" si="16"/>
        <v>0</v>
      </c>
      <c r="O30" s="104">
        <f t="shared" si="16"/>
        <v>0</v>
      </c>
      <c r="P30" s="104">
        <f t="shared" si="16"/>
        <v>0</v>
      </c>
      <c r="Q30" s="104">
        <f t="shared" si="16"/>
        <v>0</v>
      </c>
      <c r="R30" s="104">
        <f t="shared" si="16"/>
        <v>0</v>
      </c>
      <c r="S30" s="104">
        <f t="shared" si="16"/>
        <v>0</v>
      </c>
      <c r="T30" s="104">
        <f t="shared" si="16"/>
        <v>0</v>
      </c>
      <c r="U30" s="94">
        <f>SUM(I30:T30)</f>
        <v>0</v>
      </c>
      <c r="V30" s="104">
        <f>V28*V29</f>
        <v>0</v>
      </c>
      <c r="W30" s="104">
        <f>W28*W29</f>
        <v>0</v>
      </c>
    </row>
    <row r="31" spans="1:23" s="23" customFormat="1" ht="14.25">
      <c r="A31" s="30"/>
      <c r="B31" s="30" t="s">
        <v>63</v>
      </c>
      <c r="C31" s="22" t="s">
        <v>62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105">
        <f>IF(U30=0,0,(I31*I30+J31*J30+K31*K30+L31*L30+M30*M31+N30*N31+O30*O31+P30*P31+Q30*Q31+R30*R31+S30*S31+T30*T31)/U30)</f>
        <v>0</v>
      </c>
      <c r="V31" s="57"/>
      <c r="W31" s="57"/>
    </row>
    <row r="32" spans="1:23" s="23" customFormat="1" ht="14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s="23" customFormat="1" ht="15">
      <c r="A33" s="93">
        <v>2</v>
      </c>
      <c r="B33" s="93" t="s">
        <v>23</v>
      </c>
      <c r="C33" s="95"/>
      <c r="D33" s="65">
        <f>D27</f>
        <v>9</v>
      </c>
      <c r="E33" s="65">
        <f>E27</f>
        <v>10</v>
      </c>
      <c r="F33" s="65">
        <f>F27</f>
        <v>11</v>
      </c>
      <c r="G33" s="65">
        <f>G27</f>
        <v>12</v>
      </c>
      <c r="H33" s="65">
        <f aca="true" t="shared" si="17" ref="H33:W33">H27</f>
        <v>2013</v>
      </c>
      <c r="I33" s="65">
        <f t="shared" si="17"/>
        <v>1</v>
      </c>
      <c r="J33" s="65">
        <f t="shared" si="17"/>
        <v>2</v>
      </c>
      <c r="K33" s="65">
        <f t="shared" si="17"/>
        <v>3</v>
      </c>
      <c r="L33" s="65">
        <f t="shared" si="17"/>
        <v>4</v>
      </c>
      <c r="M33" s="65">
        <f t="shared" si="17"/>
        <v>5</v>
      </c>
      <c r="N33" s="65">
        <f t="shared" si="17"/>
        <v>6</v>
      </c>
      <c r="O33" s="65">
        <f t="shared" si="17"/>
        <v>7</v>
      </c>
      <c r="P33" s="65">
        <f t="shared" si="17"/>
        <v>8</v>
      </c>
      <c r="Q33" s="65">
        <f t="shared" si="17"/>
        <v>9</v>
      </c>
      <c r="R33" s="65">
        <f t="shared" si="17"/>
        <v>10</v>
      </c>
      <c r="S33" s="65">
        <f t="shared" si="17"/>
        <v>11</v>
      </c>
      <c r="T33" s="65">
        <f t="shared" si="17"/>
        <v>12</v>
      </c>
      <c r="U33" s="65">
        <f t="shared" si="17"/>
        <v>2014</v>
      </c>
      <c r="V33" s="65">
        <f t="shared" si="17"/>
        <v>2015</v>
      </c>
      <c r="W33" s="65">
        <f t="shared" si="17"/>
        <v>2016</v>
      </c>
    </row>
    <row r="34" spans="1:23" s="23" customFormat="1" ht="14.25">
      <c r="A34" s="30"/>
      <c r="B34" s="30" t="s">
        <v>16</v>
      </c>
      <c r="C34" s="22" t="s">
        <v>19</v>
      </c>
      <c r="D34" s="57"/>
      <c r="E34" s="57"/>
      <c r="F34" s="57"/>
      <c r="G34" s="57"/>
      <c r="H34" s="94">
        <f>IF(SUM(D34:G34)=0,0,AVERAGE(D34:G34))</f>
        <v>0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94">
        <f>IF(SUM(I34:T34)=0,0,AVERAGE(I34:T34))</f>
        <v>0</v>
      </c>
      <c r="V34" s="57"/>
      <c r="W34" s="57"/>
    </row>
    <row r="35" spans="1:23" s="23" customFormat="1" ht="14.25">
      <c r="A35" s="30"/>
      <c r="B35" s="30" t="s">
        <v>22</v>
      </c>
      <c r="C35" s="16" t="s">
        <v>104</v>
      </c>
      <c r="D35" s="57"/>
      <c r="E35" s="57"/>
      <c r="F35" s="57"/>
      <c r="G35" s="57"/>
      <c r="H35" s="94">
        <f>IF(H34=0,0,H36/H34)</f>
        <v>0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94">
        <f>IF(U34=0,0,U36/U34)</f>
        <v>0</v>
      </c>
      <c r="V35" s="57"/>
      <c r="W35" s="57"/>
    </row>
    <row r="36" spans="1:23" s="23" customFormat="1" ht="14.25">
      <c r="A36" s="30"/>
      <c r="B36" s="30" t="s">
        <v>17</v>
      </c>
      <c r="C36" s="22" t="s">
        <v>2</v>
      </c>
      <c r="D36" s="104">
        <f>D34*D35</f>
        <v>0</v>
      </c>
      <c r="E36" s="104">
        <f>E34*E35</f>
        <v>0</v>
      </c>
      <c r="F36" s="104">
        <f>F34*F35</f>
        <v>0</v>
      </c>
      <c r="G36" s="104">
        <f>G34*G35</f>
        <v>0</v>
      </c>
      <c r="H36" s="94">
        <f>SUM(D36:G36)</f>
        <v>0</v>
      </c>
      <c r="I36" s="104">
        <f aca="true" t="shared" si="18" ref="I36:T36">I34*I35</f>
        <v>0</v>
      </c>
      <c r="J36" s="104">
        <f t="shared" si="18"/>
        <v>0</v>
      </c>
      <c r="K36" s="104">
        <f t="shared" si="18"/>
        <v>0</v>
      </c>
      <c r="L36" s="104">
        <f t="shared" si="18"/>
        <v>0</v>
      </c>
      <c r="M36" s="104">
        <f t="shared" si="18"/>
        <v>0</v>
      </c>
      <c r="N36" s="104">
        <f t="shared" si="18"/>
        <v>0</v>
      </c>
      <c r="O36" s="104">
        <f t="shared" si="18"/>
        <v>0</v>
      </c>
      <c r="P36" s="104">
        <f t="shared" si="18"/>
        <v>0</v>
      </c>
      <c r="Q36" s="104">
        <f t="shared" si="18"/>
        <v>0</v>
      </c>
      <c r="R36" s="104">
        <f t="shared" si="18"/>
        <v>0</v>
      </c>
      <c r="S36" s="104">
        <f t="shared" si="18"/>
        <v>0</v>
      </c>
      <c r="T36" s="104">
        <f t="shared" si="18"/>
        <v>0</v>
      </c>
      <c r="U36" s="94">
        <f>SUM(I36:T36)</f>
        <v>0</v>
      </c>
      <c r="V36" s="104">
        <f>V34*V35</f>
        <v>0</v>
      </c>
      <c r="W36" s="104">
        <f>W34*W35</f>
        <v>0</v>
      </c>
    </row>
    <row r="37" spans="1:23" s="23" customFormat="1" ht="14.25">
      <c r="A37" s="30"/>
      <c r="B37" s="30" t="s">
        <v>63</v>
      </c>
      <c r="C37" s="22" t="s">
        <v>62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105">
        <f>IF(U36=0,0,(I37*I36+J37*J36+K37*K36+L37*L36+M36*M37+N36*N37+O36*O37+P36*P37+Q36*Q37+R36*R37+S36*S37+T36*T37)/U36)</f>
        <v>0</v>
      </c>
      <c r="V37" s="57"/>
      <c r="W37" s="57"/>
    </row>
    <row r="38" spans="1:23" s="23" customFormat="1" ht="14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s="23" customFormat="1" ht="15">
      <c r="A39" s="93">
        <v>3</v>
      </c>
      <c r="B39" s="93" t="s">
        <v>23</v>
      </c>
      <c r="C39" s="95"/>
      <c r="D39" s="65">
        <f>D33</f>
        <v>9</v>
      </c>
      <c r="E39" s="65">
        <f>E33</f>
        <v>10</v>
      </c>
      <c r="F39" s="65">
        <f>F33</f>
        <v>11</v>
      </c>
      <c r="G39" s="65">
        <f>G33</f>
        <v>12</v>
      </c>
      <c r="H39" s="65">
        <f aca="true" t="shared" si="19" ref="H39:W39">H33</f>
        <v>2013</v>
      </c>
      <c r="I39" s="65">
        <f t="shared" si="19"/>
        <v>1</v>
      </c>
      <c r="J39" s="65">
        <f t="shared" si="19"/>
        <v>2</v>
      </c>
      <c r="K39" s="65">
        <f t="shared" si="19"/>
        <v>3</v>
      </c>
      <c r="L39" s="65">
        <f t="shared" si="19"/>
        <v>4</v>
      </c>
      <c r="M39" s="65">
        <f t="shared" si="19"/>
        <v>5</v>
      </c>
      <c r="N39" s="65">
        <f t="shared" si="19"/>
        <v>6</v>
      </c>
      <c r="O39" s="65">
        <f t="shared" si="19"/>
        <v>7</v>
      </c>
      <c r="P39" s="65">
        <f t="shared" si="19"/>
        <v>8</v>
      </c>
      <c r="Q39" s="65">
        <f t="shared" si="19"/>
        <v>9</v>
      </c>
      <c r="R39" s="65">
        <f t="shared" si="19"/>
        <v>10</v>
      </c>
      <c r="S39" s="65">
        <f t="shared" si="19"/>
        <v>11</v>
      </c>
      <c r="T39" s="65">
        <f t="shared" si="19"/>
        <v>12</v>
      </c>
      <c r="U39" s="65">
        <f t="shared" si="19"/>
        <v>2014</v>
      </c>
      <c r="V39" s="65">
        <f t="shared" si="19"/>
        <v>2015</v>
      </c>
      <c r="W39" s="65">
        <f t="shared" si="19"/>
        <v>2016</v>
      </c>
    </row>
    <row r="40" spans="1:23" s="23" customFormat="1" ht="14.25">
      <c r="A40" s="30"/>
      <c r="B40" s="30" t="s">
        <v>16</v>
      </c>
      <c r="C40" s="22" t="s">
        <v>19</v>
      </c>
      <c r="D40" s="57"/>
      <c r="E40" s="57"/>
      <c r="F40" s="57"/>
      <c r="G40" s="57"/>
      <c r="H40" s="94">
        <f>IF(SUM(D40:G40)=0,0,AVERAGE(D40:G40))</f>
        <v>0</v>
      </c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94">
        <f>IF(SUM(I40:T40)=0,0,AVERAGE(I40:T40))</f>
        <v>0</v>
      </c>
      <c r="V40" s="57"/>
      <c r="W40" s="57"/>
    </row>
    <row r="41" spans="1:23" s="23" customFormat="1" ht="14.25">
      <c r="A41" s="30"/>
      <c r="B41" s="30" t="s">
        <v>22</v>
      </c>
      <c r="C41" s="16" t="s">
        <v>104</v>
      </c>
      <c r="D41" s="57"/>
      <c r="E41" s="57"/>
      <c r="F41" s="57"/>
      <c r="G41" s="57"/>
      <c r="H41" s="94">
        <f>IF(H40=0,0,H42/H40)</f>
        <v>0</v>
      </c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94">
        <f>IF(U40=0,0,U42/U40)</f>
        <v>0</v>
      </c>
      <c r="V41" s="57"/>
      <c r="W41" s="57"/>
    </row>
    <row r="42" spans="1:23" s="23" customFormat="1" ht="14.25">
      <c r="A42" s="30"/>
      <c r="B42" s="30" t="s">
        <v>17</v>
      </c>
      <c r="C42" s="22" t="s">
        <v>2</v>
      </c>
      <c r="D42" s="104">
        <f>D40*D41</f>
        <v>0</v>
      </c>
      <c r="E42" s="104">
        <f>E40*E41</f>
        <v>0</v>
      </c>
      <c r="F42" s="104">
        <f>F40*F41</f>
        <v>0</v>
      </c>
      <c r="G42" s="104">
        <f>G40*G41</f>
        <v>0</v>
      </c>
      <c r="H42" s="94">
        <f>SUM(D42:G42)</f>
        <v>0</v>
      </c>
      <c r="I42" s="104">
        <f aca="true" t="shared" si="20" ref="I42:T42">I40*I41</f>
        <v>0</v>
      </c>
      <c r="J42" s="104">
        <f t="shared" si="20"/>
        <v>0</v>
      </c>
      <c r="K42" s="104">
        <f t="shared" si="20"/>
        <v>0</v>
      </c>
      <c r="L42" s="104">
        <f t="shared" si="20"/>
        <v>0</v>
      </c>
      <c r="M42" s="104">
        <f t="shared" si="20"/>
        <v>0</v>
      </c>
      <c r="N42" s="104">
        <f t="shared" si="20"/>
        <v>0</v>
      </c>
      <c r="O42" s="104">
        <f t="shared" si="20"/>
        <v>0</v>
      </c>
      <c r="P42" s="104">
        <f t="shared" si="20"/>
        <v>0</v>
      </c>
      <c r="Q42" s="104">
        <f t="shared" si="20"/>
        <v>0</v>
      </c>
      <c r="R42" s="104">
        <f t="shared" si="20"/>
        <v>0</v>
      </c>
      <c r="S42" s="104">
        <f t="shared" si="20"/>
        <v>0</v>
      </c>
      <c r="T42" s="104">
        <f t="shared" si="20"/>
        <v>0</v>
      </c>
      <c r="U42" s="94">
        <f>SUM(I42:T42)</f>
        <v>0</v>
      </c>
      <c r="V42" s="104">
        <f>V40*V41</f>
        <v>0</v>
      </c>
      <c r="W42" s="104">
        <f>W40*W41</f>
        <v>0</v>
      </c>
    </row>
    <row r="43" spans="1:23" s="23" customFormat="1" ht="14.25">
      <c r="A43" s="30"/>
      <c r="B43" s="30" t="s">
        <v>63</v>
      </c>
      <c r="C43" s="22" t="s">
        <v>62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105">
        <f>IF(U42=0,0,(I43*I42+J43*J42+K43*K42+L43*L42+M42*M43+N42*N43+O42*O43+P42*P43+Q42*Q43+R42*R43+S42*S43+T42*T43)/U42)</f>
        <v>0</v>
      </c>
      <c r="V43" s="57"/>
      <c r="W43" s="57"/>
    </row>
    <row r="44" spans="1:23" s="23" customFormat="1" ht="14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s="23" customFormat="1" ht="15" hidden="1" outlineLevel="1">
      <c r="A45" s="93">
        <v>4</v>
      </c>
      <c r="B45" s="93" t="s">
        <v>23</v>
      </c>
      <c r="C45" s="95"/>
      <c r="D45" s="65">
        <f>D39</f>
        <v>9</v>
      </c>
      <c r="E45" s="65">
        <f>E39</f>
        <v>10</v>
      </c>
      <c r="F45" s="65">
        <f>F39</f>
        <v>11</v>
      </c>
      <c r="G45" s="65">
        <f>G39</f>
        <v>12</v>
      </c>
      <c r="H45" s="65">
        <f aca="true" t="shared" si="21" ref="H45:W45">H39</f>
        <v>2013</v>
      </c>
      <c r="I45" s="65">
        <f t="shared" si="21"/>
        <v>1</v>
      </c>
      <c r="J45" s="65">
        <f t="shared" si="21"/>
        <v>2</v>
      </c>
      <c r="K45" s="65">
        <f t="shared" si="21"/>
        <v>3</v>
      </c>
      <c r="L45" s="65">
        <f t="shared" si="21"/>
        <v>4</v>
      </c>
      <c r="M45" s="65">
        <f t="shared" si="21"/>
        <v>5</v>
      </c>
      <c r="N45" s="65">
        <f t="shared" si="21"/>
        <v>6</v>
      </c>
      <c r="O45" s="65">
        <f t="shared" si="21"/>
        <v>7</v>
      </c>
      <c r="P45" s="65">
        <f t="shared" si="21"/>
        <v>8</v>
      </c>
      <c r="Q45" s="65">
        <f t="shared" si="21"/>
        <v>9</v>
      </c>
      <c r="R45" s="65">
        <f t="shared" si="21"/>
        <v>10</v>
      </c>
      <c r="S45" s="65">
        <f t="shared" si="21"/>
        <v>11</v>
      </c>
      <c r="T45" s="65">
        <f t="shared" si="21"/>
        <v>12</v>
      </c>
      <c r="U45" s="65">
        <f t="shared" si="21"/>
        <v>2014</v>
      </c>
      <c r="V45" s="65">
        <f t="shared" si="21"/>
        <v>2015</v>
      </c>
      <c r="W45" s="65">
        <f t="shared" si="21"/>
        <v>2016</v>
      </c>
    </row>
    <row r="46" spans="1:23" s="23" customFormat="1" ht="14.25" hidden="1" outlineLevel="1">
      <c r="A46" s="30"/>
      <c r="B46" s="30" t="s">
        <v>16</v>
      </c>
      <c r="C46" s="22" t="s">
        <v>19</v>
      </c>
      <c r="D46" s="57"/>
      <c r="E46" s="57"/>
      <c r="F46" s="57"/>
      <c r="G46" s="57"/>
      <c r="H46" s="94">
        <f>IF(SUM(D46:G46)=0,0,AVERAGE(D46:G46))</f>
        <v>0</v>
      </c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94">
        <f>IF(SUM(I46:T46)=0,0,AVERAGE(I46:T46))</f>
        <v>0</v>
      </c>
      <c r="V46" s="57"/>
      <c r="W46" s="57"/>
    </row>
    <row r="47" spans="1:23" s="23" customFormat="1" ht="14.25" hidden="1" outlineLevel="1">
      <c r="A47" s="30"/>
      <c r="B47" s="30" t="s">
        <v>22</v>
      </c>
      <c r="C47" s="16" t="s">
        <v>104</v>
      </c>
      <c r="D47" s="57"/>
      <c r="E47" s="57"/>
      <c r="F47" s="57"/>
      <c r="G47" s="57"/>
      <c r="H47" s="94">
        <f>IF(H46=0,0,H48/H46)</f>
        <v>0</v>
      </c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94">
        <f>IF(U46=0,0,U48/U46)</f>
        <v>0</v>
      </c>
      <c r="V47" s="57"/>
      <c r="W47" s="57"/>
    </row>
    <row r="48" spans="1:23" s="23" customFormat="1" ht="14.25" hidden="1" outlineLevel="1">
      <c r="A48" s="30"/>
      <c r="B48" s="30" t="s">
        <v>17</v>
      </c>
      <c r="C48" s="22" t="s">
        <v>2</v>
      </c>
      <c r="D48" s="104">
        <f>D46*D47</f>
        <v>0</v>
      </c>
      <c r="E48" s="104">
        <f>E46*E47</f>
        <v>0</v>
      </c>
      <c r="F48" s="104">
        <f>F46*F47</f>
        <v>0</v>
      </c>
      <c r="G48" s="104">
        <f>G46*G47</f>
        <v>0</v>
      </c>
      <c r="H48" s="94">
        <f>SUM(D48:G48)</f>
        <v>0</v>
      </c>
      <c r="I48" s="104">
        <f aca="true" t="shared" si="22" ref="I48:T48">I46*I47</f>
        <v>0</v>
      </c>
      <c r="J48" s="104">
        <f t="shared" si="22"/>
        <v>0</v>
      </c>
      <c r="K48" s="104">
        <f t="shared" si="22"/>
        <v>0</v>
      </c>
      <c r="L48" s="104">
        <f t="shared" si="22"/>
        <v>0</v>
      </c>
      <c r="M48" s="104">
        <f t="shared" si="22"/>
        <v>0</v>
      </c>
      <c r="N48" s="104">
        <f t="shared" si="22"/>
        <v>0</v>
      </c>
      <c r="O48" s="104">
        <f t="shared" si="22"/>
        <v>0</v>
      </c>
      <c r="P48" s="104">
        <f t="shared" si="22"/>
        <v>0</v>
      </c>
      <c r="Q48" s="104">
        <f t="shared" si="22"/>
        <v>0</v>
      </c>
      <c r="R48" s="104">
        <f t="shared" si="22"/>
        <v>0</v>
      </c>
      <c r="S48" s="104">
        <f t="shared" si="22"/>
        <v>0</v>
      </c>
      <c r="T48" s="104">
        <f t="shared" si="22"/>
        <v>0</v>
      </c>
      <c r="U48" s="94">
        <f>SUM(I48:T48)</f>
        <v>0</v>
      </c>
      <c r="V48" s="104">
        <f>V46*V47</f>
        <v>0</v>
      </c>
      <c r="W48" s="104">
        <f>W46*W47</f>
        <v>0</v>
      </c>
    </row>
    <row r="49" spans="1:23" s="23" customFormat="1" ht="14.25" hidden="1" outlineLevel="1">
      <c r="A49" s="30"/>
      <c r="B49" s="30" t="s">
        <v>63</v>
      </c>
      <c r="C49" s="22" t="s">
        <v>62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105">
        <f>IF(U48=0,0,(I49*I48+J49*J48+K49*K48+L49*L48+M48*M49+N48*N49+O48*O49+P48*P49+Q48*Q49+R48*R49+S48*S49+T48*T49)/U48)</f>
        <v>0</v>
      </c>
      <c r="V49" s="57"/>
      <c r="W49" s="57"/>
    </row>
    <row r="50" spans="1:23" s="23" customFormat="1" ht="14.25" hidden="1" outlineLevel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s="23" customFormat="1" ht="15" hidden="1" outlineLevel="1">
      <c r="A51" s="93">
        <v>5</v>
      </c>
      <c r="B51" s="93" t="s">
        <v>23</v>
      </c>
      <c r="C51" s="95"/>
      <c r="D51" s="65">
        <f>D45</f>
        <v>9</v>
      </c>
      <c r="E51" s="65">
        <f>E45</f>
        <v>10</v>
      </c>
      <c r="F51" s="65">
        <f>F45</f>
        <v>11</v>
      </c>
      <c r="G51" s="65">
        <f>G45</f>
        <v>12</v>
      </c>
      <c r="H51" s="65">
        <f aca="true" t="shared" si="23" ref="H51:W51">H45</f>
        <v>2013</v>
      </c>
      <c r="I51" s="65">
        <f t="shared" si="23"/>
        <v>1</v>
      </c>
      <c r="J51" s="65">
        <f t="shared" si="23"/>
        <v>2</v>
      </c>
      <c r="K51" s="65">
        <f t="shared" si="23"/>
        <v>3</v>
      </c>
      <c r="L51" s="65">
        <f t="shared" si="23"/>
        <v>4</v>
      </c>
      <c r="M51" s="65">
        <f t="shared" si="23"/>
        <v>5</v>
      </c>
      <c r="N51" s="65">
        <f t="shared" si="23"/>
        <v>6</v>
      </c>
      <c r="O51" s="65">
        <f t="shared" si="23"/>
        <v>7</v>
      </c>
      <c r="P51" s="65">
        <f t="shared" si="23"/>
        <v>8</v>
      </c>
      <c r="Q51" s="65">
        <f t="shared" si="23"/>
        <v>9</v>
      </c>
      <c r="R51" s="65">
        <f t="shared" si="23"/>
        <v>10</v>
      </c>
      <c r="S51" s="65">
        <f t="shared" si="23"/>
        <v>11</v>
      </c>
      <c r="T51" s="65">
        <f t="shared" si="23"/>
        <v>12</v>
      </c>
      <c r="U51" s="65">
        <f t="shared" si="23"/>
        <v>2014</v>
      </c>
      <c r="V51" s="65">
        <f t="shared" si="23"/>
        <v>2015</v>
      </c>
      <c r="W51" s="65">
        <f t="shared" si="23"/>
        <v>2016</v>
      </c>
    </row>
    <row r="52" spans="1:23" s="23" customFormat="1" ht="14.25" hidden="1" outlineLevel="1">
      <c r="A52" s="30"/>
      <c r="B52" s="30" t="s">
        <v>16</v>
      </c>
      <c r="C52" s="22" t="s">
        <v>19</v>
      </c>
      <c r="D52" s="57"/>
      <c r="E52" s="57"/>
      <c r="F52" s="57"/>
      <c r="G52" s="57"/>
      <c r="H52" s="94">
        <f>IF(SUM(D52:G52)=0,0,AVERAGE(D52:G52))</f>
        <v>0</v>
      </c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94">
        <f>IF(SUM(I52:T52)=0,0,AVERAGE(I52:T52))</f>
        <v>0</v>
      </c>
      <c r="V52" s="57"/>
      <c r="W52" s="57"/>
    </row>
    <row r="53" spans="1:23" s="23" customFormat="1" ht="14.25" hidden="1" outlineLevel="1">
      <c r="A53" s="30"/>
      <c r="B53" s="30" t="s">
        <v>22</v>
      </c>
      <c r="C53" s="16" t="s">
        <v>104</v>
      </c>
      <c r="D53" s="57"/>
      <c r="E53" s="57"/>
      <c r="F53" s="57"/>
      <c r="G53" s="57"/>
      <c r="H53" s="94">
        <f>IF(H52=0,0,H54/H52)</f>
        <v>0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94">
        <f>IF(U52=0,0,U54/U52)</f>
        <v>0</v>
      </c>
      <c r="V53" s="57"/>
      <c r="W53" s="57"/>
    </row>
    <row r="54" spans="1:23" s="23" customFormat="1" ht="14.25" hidden="1" outlineLevel="1">
      <c r="A54" s="30"/>
      <c r="B54" s="30" t="s">
        <v>17</v>
      </c>
      <c r="C54" s="22" t="s">
        <v>2</v>
      </c>
      <c r="D54" s="104">
        <f>D52*D53</f>
        <v>0</v>
      </c>
      <c r="E54" s="104">
        <f>E52*E53</f>
        <v>0</v>
      </c>
      <c r="F54" s="104">
        <f>F52*F53</f>
        <v>0</v>
      </c>
      <c r="G54" s="104">
        <f>G52*G53</f>
        <v>0</v>
      </c>
      <c r="H54" s="94">
        <f>SUM(D54:G54)</f>
        <v>0</v>
      </c>
      <c r="I54" s="104">
        <f aca="true" t="shared" si="24" ref="I54:T54">I52*I53</f>
        <v>0</v>
      </c>
      <c r="J54" s="104">
        <f t="shared" si="24"/>
        <v>0</v>
      </c>
      <c r="K54" s="104">
        <f t="shared" si="24"/>
        <v>0</v>
      </c>
      <c r="L54" s="104">
        <f t="shared" si="24"/>
        <v>0</v>
      </c>
      <c r="M54" s="104">
        <f t="shared" si="24"/>
        <v>0</v>
      </c>
      <c r="N54" s="104">
        <f t="shared" si="24"/>
        <v>0</v>
      </c>
      <c r="O54" s="104">
        <f t="shared" si="24"/>
        <v>0</v>
      </c>
      <c r="P54" s="104">
        <f t="shared" si="24"/>
        <v>0</v>
      </c>
      <c r="Q54" s="104">
        <f t="shared" si="24"/>
        <v>0</v>
      </c>
      <c r="R54" s="104">
        <f t="shared" si="24"/>
        <v>0</v>
      </c>
      <c r="S54" s="104">
        <f t="shared" si="24"/>
        <v>0</v>
      </c>
      <c r="T54" s="104">
        <f t="shared" si="24"/>
        <v>0</v>
      </c>
      <c r="U54" s="94">
        <f>SUM(I54:T54)</f>
        <v>0</v>
      </c>
      <c r="V54" s="104">
        <f>V52*V53</f>
        <v>0</v>
      </c>
      <c r="W54" s="104">
        <f>W52*W53</f>
        <v>0</v>
      </c>
    </row>
    <row r="55" spans="1:23" s="23" customFormat="1" ht="14.25" hidden="1" outlineLevel="1">
      <c r="A55" s="30"/>
      <c r="B55" s="30" t="s">
        <v>63</v>
      </c>
      <c r="C55" s="22" t="s">
        <v>62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105">
        <f>IF(U54=0,0,(I55*I54+J55*J54+K55*K54+L55*L54+M54*M55+N54*N55+O54*O55+P54*P55+Q54*Q55+R54*R55+S54*S55+T54*T55)/U54)</f>
        <v>0</v>
      </c>
      <c r="V55" s="57"/>
      <c r="W55" s="57"/>
    </row>
    <row r="56" spans="1:23" s="23" customFormat="1" ht="14.25" hidden="1" outlineLevel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3" s="23" customFormat="1" ht="15" hidden="1" outlineLevel="1">
      <c r="A57" s="93">
        <v>6</v>
      </c>
      <c r="B57" s="93" t="s">
        <v>23</v>
      </c>
      <c r="C57" s="95"/>
      <c r="D57" s="65">
        <f>D51</f>
        <v>9</v>
      </c>
      <c r="E57" s="65">
        <f>E51</f>
        <v>10</v>
      </c>
      <c r="F57" s="65">
        <f>F51</f>
        <v>11</v>
      </c>
      <c r="G57" s="65">
        <f>G51</f>
        <v>12</v>
      </c>
      <c r="H57" s="65">
        <f aca="true" t="shared" si="25" ref="H57:W57">H51</f>
        <v>2013</v>
      </c>
      <c r="I57" s="65">
        <f t="shared" si="25"/>
        <v>1</v>
      </c>
      <c r="J57" s="65">
        <f t="shared" si="25"/>
        <v>2</v>
      </c>
      <c r="K57" s="65">
        <f t="shared" si="25"/>
        <v>3</v>
      </c>
      <c r="L57" s="65">
        <f t="shared" si="25"/>
        <v>4</v>
      </c>
      <c r="M57" s="65">
        <f t="shared" si="25"/>
        <v>5</v>
      </c>
      <c r="N57" s="65">
        <f t="shared" si="25"/>
        <v>6</v>
      </c>
      <c r="O57" s="65">
        <f t="shared" si="25"/>
        <v>7</v>
      </c>
      <c r="P57" s="65">
        <f t="shared" si="25"/>
        <v>8</v>
      </c>
      <c r="Q57" s="65">
        <f t="shared" si="25"/>
        <v>9</v>
      </c>
      <c r="R57" s="65">
        <f t="shared" si="25"/>
        <v>10</v>
      </c>
      <c r="S57" s="65">
        <f t="shared" si="25"/>
        <v>11</v>
      </c>
      <c r="T57" s="65">
        <f t="shared" si="25"/>
        <v>12</v>
      </c>
      <c r="U57" s="65">
        <f t="shared" si="25"/>
        <v>2014</v>
      </c>
      <c r="V57" s="65">
        <f t="shared" si="25"/>
        <v>2015</v>
      </c>
      <c r="W57" s="65">
        <f t="shared" si="25"/>
        <v>2016</v>
      </c>
    </row>
    <row r="58" spans="1:23" s="23" customFormat="1" ht="14.25" hidden="1" outlineLevel="1">
      <c r="A58" s="30"/>
      <c r="B58" s="30" t="s">
        <v>16</v>
      </c>
      <c r="C58" s="22" t="s">
        <v>19</v>
      </c>
      <c r="D58" s="57"/>
      <c r="E58" s="57"/>
      <c r="F58" s="57"/>
      <c r="G58" s="57"/>
      <c r="H58" s="94">
        <f>IF(SUM(D58:G58)=0,0,AVERAGE(D58:G58))</f>
        <v>0</v>
      </c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94">
        <f>IF(SUM(I58:T58)=0,0,AVERAGE(I58:T58))</f>
        <v>0</v>
      </c>
      <c r="V58" s="57"/>
      <c r="W58" s="57"/>
    </row>
    <row r="59" spans="1:23" s="23" customFormat="1" ht="14.25" hidden="1" outlineLevel="1">
      <c r="A59" s="30"/>
      <c r="B59" s="30" t="s">
        <v>22</v>
      </c>
      <c r="C59" s="16" t="s">
        <v>104</v>
      </c>
      <c r="D59" s="57"/>
      <c r="E59" s="57"/>
      <c r="F59" s="57"/>
      <c r="G59" s="57"/>
      <c r="H59" s="94">
        <f>IF(H58=0,0,H60/H58)</f>
        <v>0</v>
      </c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94">
        <f>IF(U58=0,0,U60/U58)</f>
        <v>0</v>
      </c>
      <c r="V59" s="57"/>
      <c r="W59" s="57"/>
    </row>
    <row r="60" spans="1:23" s="23" customFormat="1" ht="14.25" hidden="1" outlineLevel="1">
      <c r="A60" s="30"/>
      <c r="B60" s="30" t="s">
        <v>17</v>
      </c>
      <c r="C60" s="22" t="s">
        <v>2</v>
      </c>
      <c r="D60" s="104">
        <f>D58*D59</f>
        <v>0</v>
      </c>
      <c r="E60" s="104">
        <f>E58*E59</f>
        <v>0</v>
      </c>
      <c r="F60" s="104">
        <f>F58*F59</f>
        <v>0</v>
      </c>
      <c r="G60" s="104">
        <f>G58*G59</f>
        <v>0</v>
      </c>
      <c r="H60" s="94">
        <f>SUM(D60:G60)</f>
        <v>0</v>
      </c>
      <c r="I60" s="104">
        <f aca="true" t="shared" si="26" ref="I60:T60">I58*I59</f>
        <v>0</v>
      </c>
      <c r="J60" s="104">
        <f t="shared" si="26"/>
        <v>0</v>
      </c>
      <c r="K60" s="104">
        <f t="shared" si="26"/>
        <v>0</v>
      </c>
      <c r="L60" s="104">
        <f t="shared" si="26"/>
        <v>0</v>
      </c>
      <c r="M60" s="104">
        <f t="shared" si="26"/>
        <v>0</v>
      </c>
      <c r="N60" s="104">
        <f t="shared" si="26"/>
        <v>0</v>
      </c>
      <c r="O60" s="104">
        <f t="shared" si="26"/>
        <v>0</v>
      </c>
      <c r="P60" s="104">
        <f t="shared" si="26"/>
        <v>0</v>
      </c>
      <c r="Q60" s="104">
        <f t="shared" si="26"/>
        <v>0</v>
      </c>
      <c r="R60" s="104">
        <f t="shared" si="26"/>
        <v>0</v>
      </c>
      <c r="S60" s="104">
        <f t="shared" si="26"/>
        <v>0</v>
      </c>
      <c r="T60" s="104">
        <f t="shared" si="26"/>
        <v>0</v>
      </c>
      <c r="U60" s="94">
        <f>SUM(I60:T60)</f>
        <v>0</v>
      </c>
      <c r="V60" s="104">
        <f>V58*V59</f>
        <v>0</v>
      </c>
      <c r="W60" s="104">
        <f>W58*W59</f>
        <v>0</v>
      </c>
    </row>
    <row r="61" spans="1:23" s="23" customFormat="1" ht="14.25" hidden="1" outlineLevel="1">
      <c r="A61" s="30"/>
      <c r="B61" s="30" t="s">
        <v>63</v>
      </c>
      <c r="C61" s="22" t="s">
        <v>62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105">
        <f>IF(U60=0,0,(I61*I60+J61*J60+K61*K60+L61*L60+M60*M61+N60*N61+O60*O61+P60*P61+Q60*Q61+R60*R61+S60*S61+T60*T61)/U60)</f>
        <v>0</v>
      </c>
      <c r="V61" s="57"/>
      <c r="W61" s="57"/>
    </row>
    <row r="62" spans="1:23" s="23" customFormat="1" ht="14.25" collapsed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23" s="23" customFormat="1" ht="15">
      <c r="A63" s="69"/>
      <c r="B63" s="69" t="s">
        <v>24</v>
      </c>
      <c r="C63" s="60"/>
      <c r="D63" s="90">
        <f>SUM(D30,D36,D42,D48,D54,D60)</f>
        <v>0</v>
      </c>
      <c r="E63" s="90">
        <f>SUM(E30,E36,E42,E48,E54,E60)</f>
        <v>0</v>
      </c>
      <c r="F63" s="90">
        <f>SUM(F30,F36,F42,F48,F54,F60)</f>
        <v>0</v>
      </c>
      <c r="G63" s="90">
        <f>SUM(G30,G36,G42,G48,G54,G60)</f>
        <v>0</v>
      </c>
      <c r="H63" s="90">
        <f>SUM(H30,H36,H42,H48,H54,H60)</f>
        <v>0</v>
      </c>
      <c r="I63" s="90">
        <f aca="true" t="shared" si="27" ref="I63:W63">SUM(I30,I36,I42,I48,I54,I60)</f>
        <v>0</v>
      </c>
      <c r="J63" s="90">
        <f t="shared" si="27"/>
        <v>0</v>
      </c>
      <c r="K63" s="90">
        <f t="shared" si="27"/>
        <v>0</v>
      </c>
      <c r="L63" s="90">
        <f t="shared" si="27"/>
        <v>0</v>
      </c>
      <c r="M63" s="90">
        <f t="shared" si="27"/>
        <v>0</v>
      </c>
      <c r="N63" s="90">
        <f t="shared" si="27"/>
        <v>0</v>
      </c>
      <c r="O63" s="90">
        <f t="shared" si="27"/>
        <v>0</v>
      </c>
      <c r="P63" s="90">
        <f t="shared" si="27"/>
        <v>0</v>
      </c>
      <c r="Q63" s="90">
        <f t="shared" si="27"/>
        <v>0</v>
      </c>
      <c r="R63" s="90">
        <f t="shared" si="27"/>
        <v>0</v>
      </c>
      <c r="S63" s="90">
        <f t="shared" si="27"/>
        <v>0</v>
      </c>
      <c r="T63" s="90">
        <f t="shared" si="27"/>
        <v>0</v>
      </c>
      <c r="U63" s="90">
        <f t="shared" si="27"/>
        <v>0</v>
      </c>
      <c r="V63" s="90">
        <f t="shared" si="27"/>
        <v>0</v>
      </c>
      <c r="W63" s="90">
        <f t="shared" si="27"/>
        <v>0</v>
      </c>
    </row>
    <row r="64" spans="1:23" s="23" customFormat="1" ht="14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23" s="23" customFormat="1" ht="14.25" customHeight="1" hidden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3" s="23" customFormat="1" ht="14.25" customHeight="1" hidden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s="23" customFormat="1" ht="14.25" customHeight="1" hidden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 s="23" customFormat="1" ht="15">
      <c r="A68" s="13"/>
      <c r="B68" s="13" t="s">
        <v>15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</row>
    <row r="69" spans="1:23" s="23" customFormat="1" ht="14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1:23" s="23" customFormat="1" ht="20.25" customHeight="1">
      <c r="A70" s="42" t="s">
        <v>58</v>
      </c>
      <c r="B70" s="42" t="s">
        <v>59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</row>
    <row r="71" spans="1:23" s="23" customFormat="1" ht="15">
      <c r="A71" s="93"/>
      <c r="B71" s="93" t="s">
        <v>18</v>
      </c>
      <c r="C71" s="95"/>
      <c r="D71" s="65">
        <f>D4</f>
        <v>9</v>
      </c>
      <c r="E71" s="65">
        <f>E4</f>
        <v>10</v>
      </c>
      <c r="F71" s="65">
        <f>F4</f>
        <v>11</v>
      </c>
      <c r="G71" s="65">
        <f>G4</f>
        <v>12</v>
      </c>
      <c r="H71" s="65">
        <f aca="true" t="shared" si="28" ref="H71:W71">H4</f>
        <v>2013</v>
      </c>
      <c r="I71" s="65">
        <f t="shared" si="28"/>
        <v>1</v>
      </c>
      <c r="J71" s="65">
        <f t="shared" si="28"/>
        <v>2</v>
      </c>
      <c r="K71" s="65">
        <f t="shared" si="28"/>
        <v>3</v>
      </c>
      <c r="L71" s="65">
        <f t="shared" si="28"/>
        <v>4</v>
      </c>
      <c r="M71" s="65">
        <f t="shared" si="28"/>
        <v>5</v>
      </c>
      <c r="N71" s="65">
        <f t="shared" si="28"/>
        <v>6</v>
      </c>
      <c r="O71" s="65">
        <f t="shared" si="28"/>
        <v>7</v>
      </c>
      <c r="P71" s="65">
        <f t="shared" si="28"/>
        <v>8</v>
      </c>
      <c r="Q71" s="65">
        <f t="shared" si="28"/>
        <v>9</v>
      </c>
      <c r="R71" s="65">
        <f t="shared" si="28"/>
        <v>10</v>
      </c>
      <c r="S71" s="65">
        <f t="shared" si="28"/>
        <v>11</v>
      </c>
      <c r="T71" s="65">
        <f t="shared" si="28"/>
        <v>12</v>
      </c>
      <c r="U71" s="65">
        <f t="shared" si="28"/>
        <v>2014</v>
      </c>
      <c r="V71" s="65">
        <f t="shared" si="28"/>
        <v>2015</v>
      </c>
      <c r="W71" s="65">
        <f t="shared" si="28"/>
        <v>2016</v>
      </c>
    </row>
    <row r="72" spans="1:23" s="23" customFormat="1" ht="14.25">
      <c r="A72" s="30"/>
      <c r="B72" s="30" t="s">
        <v>16</v>
      </c>
      <c r="C72" s="22" t="s">
        <v>19</v>
      </c>
      <c r="D72" s="57"/>
      <c r="E72" s="57"/>
      <c r="F72" s="57"/>
      <c r="G72" s="57"/>
      <c r="H72" s="94">
        <f>IF(SUM(D72:G72)=0,0,AVERAGE(D72:G72))</f>
        <v>0</v>
      </c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94">
        <f>IF(SUM(I72:T72)=0,0,AVERAGE(I72:T72))</f>
        <v>0</v>
      </c>
      <c r="V72" s="57"/>
      <c r="W72" s="57"/>
    </row>
    <row r="73" spans="1:23" s="23" customFormat="1" ht="14.25">
      <c r="A73" s="30"/>
      <c r="B73" s="30" t="s">
        <v>20</v>
      </c>
      <c r="C73" s="16" t="s">
        <v>103</v>
      </c>
      <c r="D73" s="57"/>
      <c r="E73" s="57"/>
      <c r="F73" s="57"/>
      <c r="G73" s="57"/>
      <c r="H73" s="94">
        <f>IF(H72=0,0,H74/H72)</f>
        <v>0</v>
      </c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94">
        <f>IF(U72=0,0,U74/U72)</f>
        <v>0</v>
      </c>
      <c r="V73" s="57"/>
      <c r="W73" s="57"/>
    </row>
    <row r="74" spans="1:23" s="23" customFormat="1" ht="14.25">
      <c r="A74" s="30"/>
      <c r="B74" s="30" t="s">
        <v>17</v>
      </c>
      <c r="C74" s="22" t="s">
        <v>2</v>
      </c>
      <c r="D74" s="104">
        <f>D72*D73</f>
        <v>0</v>
      </c>
      <c r="E74" s="104">
        <f>E72*E73</f>
        <v>0</v>
      </c>
      <c r="F74" s="104">
        <f>F72*F73</f>
        <v>0</v>
      </c>
      <c r="G74" s="104">
        <f>G72*G73</f>
        <v>0</v>
      </c>
      <c r="H74" s="94">
        <f>SUM(D74:G74)</f>
        <v>0</v>
      </c>
      <c r="I74" s="104">
        <f aca="true" t="shared" si="29" ref="I74:T74">I72*I73</f>
        <v>0</v>
      </c>
      <c r="J74" s="104">
        <f t="shared" si="29"/>
        <v>0</v>
      </c>
      <c r="K74" s="104">
        <f t="shared" si="29"/>
        <v>0</v>
      </c>
      <c r="L74" s="104">
        <f t="shared" si="29"/>
        <v>0</v>
      </c>
      <c r="M74" s="104">
        <f t="shared" si="29"/>
        <v>0</v>
      </c>
      <c r="N74" s="104">
        <f t="shared" si="29"/>
        <v>0</v>
      </c>
      <c r="O74" s="104">
        <f t="shared" si="29"/>
        <v>0</v>
      </c>
      <c r="P74" s="104">
        <f t="shared" si="29"/>
        <v>0</v>
      </c>
      <c r="Q74" s="104">
        <f t="shared" si="29"/>
        <v>0</v>
      </c>
      <c r="R74" s="104">
        <f t="shared" si="29"/>
        <v>0</v>
      </c>
      <c r="S74" s="104">
        <f t="shared" si="29"/>
        <v>0</v>
      </c>
      <c r="T74" s="104">
        <f t="shared" si="29"/>
        <v>0</v>
      </c>
      <c r="U74" s="94">
        <f>SUM(I74:T74)</f>
        <v>0</v>
      </c>
      <c r="V74" s="104">
        <f>V72*V73</f>
        <v>0</v>
      </c>
      <c r="W74" s="104">
        <f>W72*W73</f>
        <v>0</v>
      </c>
    </row>
    <row r="75" spans="1:23" s="23" customFormat="1" ht="14.25">
      <c r="A75" s="30"/>
      <c r="B75" s="30" t="s">
        <v>61</v>
      </c>
      <c r="C75" s="22" t="s">
        <v>62</v>
      </c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105">
        <f>IF(U74=0,0,(I75*I74+J75*J74+K75*K74+L75*L74+M74*M75+N74*N75+O74*O75+P74*P75+Q74*Q75+R74*R75+S74*S75+T74*T75)/U74)</f>
        <v>0</v>
      </c>
      <c r="V75" s="57"/>
      <c r="W75" s="57"/>
    </row>
    <row r="76" spans="1:23" s="23" customFormat="1" ht="14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 s="23" customFormat="1" ht="15">
      <c r="A77" s="93"/>
      <c r="B77" s="93" t="s">
        <v>18</v>
      </c>
      <c r="C77" s="95"/>
      <c r="D77" s="65">
        <f>D71</f>
        <v>9</v>
      </c>
      <c r="E77" s="65">
        <f>E71</f>
        <v>10</v>
      </c>
      <c r="F77" s="65">
        <f>F71</f>
        <v>11</v>
      </c>
      <c r="G77" s="65">
        <f>G71</f>
        <v>12</v>
      </c>
      <c r="H77" s="65">
        <f aca="true" t="shared" si="30" ref="H77:W77">H71</f>
        <v>2013</v>
      </c>
      <c r="I77" s="65">
        <f t="shared" si="30"/>
        <v>1</v>
      </c>
      <c r="J77" s="65">
        <f t="shared" si="30"/>
        <v>2</v>
      </c>
      <c r="K77" s="65">
        <f t="shared" si="30"/>
        <v>3</v>
      </c>
      <c r="L77" s="65">
        <f t="shared" si="30"/>
        <v>4</v>
      </c>
      <c r="M77" s="65">
        <f t="shared" si="30"/>
        <v>5</v>
      </c>
      <c r="N77" s="65">
        <f t="shared" si="30"/>
        <v>6</v>
      </c>
      <c r="O77" s="65">
        <f t="shared" si="30"/>
        <v>7</v>
      </c>
      <c r="P77" s="65">
        <f t="shared" si="30"/>
        <v>8</v>
      </c>
      <c r="Q77" s="65">
        <f t="shared" si="30"/>
        <v>9</v>
      </c>
      <c r="R77" s="65">
        <f t="shared" si="30"/>
        <v>10</v>
      </c>
      <c r="S77" s="65">
        <f t="shared" si="30"/>
        <v>11</v>
      </c>
      <c r="T77" s="65">
        <f t="shared" si="30"/>
        <v>12</v>
      </c>
      <c r="U77" s="65">
        <f t="shared" si="30"/>
        <v>2014</v>
      </c>
      <c r="V77" s="65">
        <f t="shared" si="30"/>
        <v>2015</v>
      </c>
      <c r="W77" s="65">
        <f t="shared" si="30"/>
        <v>2016</v>
      </c>
    </row>
    <row r="78" spans="1:23" s="23" customFormat="1" ht="14.25">
      <c r="A78" s="30"/>
      <c r="B78" s="30" t="s">
        <v>16</v>
      </c>
      <c r="C78" s="22" t="s">
        <v>19</v>
      </c>
      <c r="D78" s="57"/>
      <c r="E78" s="57"/>
      <c r="F78" s="57"/>
      <c r="G78" s="57"/>
      <c r="H78" s="94">
        <f>IF(SUM(D78:G78)=0,0,AVERAGE(D78:G78))</f>
        <v>0</v>
      </c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94">
        <f>IF(SUM(I78:T78)=0,0,AVERAGE(I78:T78))</f>
        <v>0</v>
      </c>
      <c r="V78" s="57"/>
      <c r="W78" s="57"/>
    </row>
    <row r="79" spans="1:23" s="23" customFormat="1" ht="14.25">
      <c r="A79" s="30"/>
      <c r="B79" s="30" t="s">
        <v>20</v>
      </c>
      <c r="C79" s="16" t="s">
        <v>103</v>
      </c>
      <c r="D79" s="57"/>
      <c r="E79" s="57"/>
      <c r="F79" s="57"/>
      <c r="G79" s="57"/>
      <c r="H79" s="94">
        <f>IF(H78=0,0,H80/H78)</f>
        <v>0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94">
        <f>IF(U78=0,0,U80/U78)</f>
        <v>0</v>
      </c>
      <c r="V79" s="57"/>
      <c r="W79" s="57"/>
    </row>
    <row r="80" spans="1:23" s="23" customFormat="1" ht="14.25">
      <c r="A80" s="30"/>
      <c r="B80" s="30" t="s">
        <v>17</v>
      </c>
      <c r="C80" s="22" t="s">
        <v>2</v>
      </c>
      <c r="D80" s="104">
        <f>D78*D79</f>
        <v>0</v>
      </c>
      <c r="E80" s="104">
        <f>E78*E79</f>
        <v>0</v>
      </c>
      <c r="F80" s="104">
        <f>F78*F79</f>
        <v>0</v>
      </c>
      <c r="G80" s="104">
        <f>G78*G79</f>
        <v>0</v>
      </c>
      <c r="H80" s="94">
        <f>SUM(D80:G80)</f>
        <v>0</v>
      </c>
      <c r="I80" s="104">
        <f aca="true" t="shared" si="31" ref="I80:T80">I78*I79</f>
        <v>0</v>
      </c>
      <c r="J80" s="104">
        <f t="shared" si="31"/>
        <v>0</v>
      </c>
      <c r="K80" s="104">
        <f t="shared" si="31"/>
        <v>0</v>
      </c>
      <c r="L80" s="104">
        <f t="shared" si="31"/>
        <v>0</v>
      </c>
      <c r="M80" s="104">
        <f t="shared" si="31"/>
        <v>0</v>
      </c>
      <c r="N80" s="104">
        <f t="shared" si="31"/>
        <v>0</v>
      </c>
      <c r="O80" s="104">
        <f t="shared" si="31"/>
        <v>0</v>
      </c>
      <c r="P80" s="104">
        <f t="shared" si="31"/>
        <v>0</v>
      </c>
      <c r="Q80" s="104">
        <f t="shared" si="31"/>
        <v>0</v>
      </c>
      <c r="R80" s="104">
        <f t="shared" si="31"/>
        <v>0</v>
      </c>
      <c r="S80" s="104">
        <f t="shared" si="31"/>
        <v>0</v>
      </c>
      <c r="T80" s="104">
        <f t="shared" si="31"/>
        <v>0</v>
      </c>
      <c r="U80" s="94">
        <f>SUM(I80:T80)</f>
        <v>0</v>
      </c>
      <c r="V80" s="104">
        <f>V78*V79</f>
        <v>0</v>
      </c>
      <c r="W80" s="104">
        <f>W78*W79</f>
        <v>0</v>
      </c>
    </row>
    <row r="81" spans="1:23" s="23" customFormat="1" ht="14.25">
      <c r="A81" s="30"/>
      <c r="B81" s="30" t="s">
        <v>61</v>
      </c>
      <c r="C81" s="22" t="s">
        <v>62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105">
        <f>IF(U80=0,0,(I81*I80+J81*J80+K81*K80+L81*L80+M80*M81+N80*N81+O80*O81+P80*P81+Q80*Q81+R80*R81+S80*S81+T80*T81)/U80)</f>
        <v>0</v>
      </c>
      <c r="V81" s="57"/>
      <c r="W81" s="57"/>
    </row>
    <row r="82" spans="1:23" s="23" customFormat="1" ht="14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s="23" customFormat="1" ht="15">
      <c r="A83" s="93"/>
      <c r="B83" s="93" t="s">
        <v>18</v>
      </c>
      <c r="C83" s="95"/>
      <c r="D83" s="65">
        <f>D77</f>
        <v>9</v>
      </c>
      <c r="E83" s="65">
        <f>E77</f>
        <v>10</v>
      </c>
      <c r="F83" s="65">
        <f>F77</f>
        <v>11</v>
      </c>
      <c r="G83" s="65">
        <f>G77</f>
        <v>12</v>
      </c>
      <c r="H83" s="65">
        <f aca="true" t="shared" si="32" ref="H83:W83">H77</f>
        <v>2013</v>
      </c>
      <c r="I83" s="65">
        <f t="shared" si="32"/>
        <v>1</v>
      </c>
      <c r="J83" s="65">
        <f t="shared" si="32"/>
        <v>2</v>
      </c>
      <c r="K83" s="65">
        <f t="shared" si="32"/>
        <v>3</v>
      </c>
      <c r="L83" s="65">
        <f t="shared" si="32"/>
        <v>4</v>
      </c>
      <c r="M83" s="65">
        <f t="shared" si="32"/>
        <v>5</v>
      </c>
      <c r="N83" s="65">
        <f t="shared" si="32"/>
        <v>6</v>
      </c>
      <c r="O83" s="65">
        <f t="shared" si="32"/>
        <v>7</v>
      </c>
      <c r="P83" s="65">
        <f t="shared" si="32"/>
        <v>8</v>
      </c>
      <c r="Q83" s="65">
        <f t="shared" si="32"/>
        <v>9</v>
      </c>
      <c r="R83" s="65">
        <f t="shared" si="32"/>
        <v>10</v>
      </c>
      <c r="S83" s="65">
        <f t="shared" si="32"/>
        <v>11</v>
      </c>
      <c r="T83" s="65">
        <f t="shared" si="32"/>
        <v>12</v>
      </c>
      <c r="U83" s="65">
        <f t="shared" si="32"/>
        <v>2014</v>
      </c>
      <c r="V83" s="65">
        <f t="shared" si="32"/>
        <v>2015</v>
      </c>
      <c r="W83" s="65">
        <f t="shared" si="32"/>
        <v>2016</v>
      </c>
    </row>
    <row r="84" spans="1:23" s="23" customFormat="1" ht="14.25">
      <c r="A84" s="30"/>
      <c r="B84" s="30" t="s">
        <v>16</v>
      </c>
      <c r="C84" s="22" t="s">
        <v>19</v>
      </c>
      <c r="D84" s="57"/>
      <c r="E84" s="57"/>
      <c r="F84" s="57"/>
      <c r="G84" s="57"/>
      <c r="H84" s="94">
        <f>IF(SUM(D84:G84)=0,0,AVERAGE(D84:G84))</f>
        <v>0</v>
      </c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94">
        <f>IF(SUM(I84:T84)=0,0,AVERAGE(I84:T84))</f>
        <v>0</v>
      </c>
      <c r="V84" s="57"/>
      <c r="W84" s="57"/>
    </row>
    <row r="85" spans="1:23" s="23" customFormat="1" ht="14.25">
      <c r="A85" s="30"/>
      <c r="B85" s="30" t="s">
        <v>20</v>
      </c>
      <c r="C85" s="16" t="s">
        <v>103</v>
      </c>
      <c r="D85" s="57"/>
      <c r="E85" s="57"/>
      <c r="F85" s="57"/>
      <c r="G85" s="57"/>
      <c r="H85" s="94">
        <f>IF(H84=0,0,H86/H84)</f>
        <v>0</v>
      </c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94">
        <f>IF(U84=0,0,U86/U84)</f>
        <v>0</v>
      </c>
      <c r="V85" s="57"/>
      <c r="W85" s="57"/>
    </row>
    <row r="86" spans="1:23" s="23" customFormat="1" ht="14.25">
      <c r="A86" s="30"/>
      <c r="B86" s="30" t="s">
        <v>17</v>
      </c>
      <c r="C86" s="22" t="s">
        <v>2</v>
      </c>
      <c r="D86" s="104">
        <f>D84*D85</f>
        <v>0</v>
      </c>
      <c r="E86" s="104">
        <f>E84*E85</f>
        <v>0</v>
      </c>
      <c r="F86" s="104">
        <f>F84*F85</f>
        <v>0</v>
      </c>
      <c r="G86" s="104">
        <f>G84*G85</f>
        <v>0</v>
      </c>
      <c r="H86" s="94">
        <f>SUM(D86:G86)</f>
        <v>0</v>
      </c>
      <c r="I86" s="104">
        <f aca="true" t="shared" si="33" ref="I86:T86">I84*I85</f>
        <v>0</v>
      </c>
      <c r="J86" s="104">
        <f t="shared" si="33"/>
        <v>0</v>
      </c>
      <c r="K86" s="104">
        <f t="shared" si="33"/>
        <v>0</v>
      </c>
      <c r="L86" s="104">
        <f t="shared" si="33"/>
        <v>0</v>
      </c>
      <c r="M86" s="104">
        <f t="shared" si="33"/>
        <v>0</v>
      </c>
      <c r="N86" s="104">
        <f t="shared" si="33"/>
        <v>0</v>
      </c>
      <c r="O86" s="104">
        <f t="shared" si="33"/>
        <v>0</v>
      </c>
      <c r="P86" s="104">
        <f t="shared" si="33"/>
        <v>0</v>
      </c>
      <c r="Q86" s="104">
        <f t="shared" si="33"/>
        <v>0</v>
      </c>
      <c r="R86" s="104">
        <f t="shared" si="33"/>
        <v>0</v>
      </c>
      <c r="S86" s="104">
        <f t="shared" si="33"/>
        <v>0</v>
      </c>
      <c r="T86" s="104">
        <f t="shared" si="33"/>
        <v>0</v>
      </c>
      <c r="U86" s="94">
        <f>SUM(I86:T86)</f>
        <v>0</v>
      </c>
      <c r="V86" s="104">
        <f>V84*V85</f>
        <v>0</v>
      </c>
      <c r="W86" s="104">
        <f>W84*W85</f>
        <v>0</v>
      </c>
    </row>
    <row r="87" spans="1:23" s="23" customFormat="1" ht="14.25">
      <c r="A87" s="30"/>
      <c r="B87" s="30" t="s">
        <v>61</v>
      </c>
      <c r="C87" s="22" t="s">
        <v>62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105">
        <f>IF(U86=0,0,(I87*I86+J87*J86+K87*K86+L87*L86+M86*M87+N86*N87+O86*O87+P86*P87+Q86*Q87+R86*R87+S86*S87+T86*T87)/U86)</f>
        <v>0</v>
      </c>
      <c r="V87" s="57"/>
      <c r="W87" s="57"/>
    </row>
    <row r="88" spans="1:23" s="23" customFormat="1" ht="14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s="23" customFormat="1" ht="15">
      <c r="A89" s="69"/>
      <c r="B89" s="69" t="s">
        <v>67</v>
      </c>
      <c r="C89" s="60"/>
      <c r="D89" s="90">
        <f>SUM(D74,D80,D86)</f>
        <v>0</v>
      </c>
      <c r="E89" s="90">
        <f>SUM(E74,E80,E86)</f>
        <v>0</v>
      </c>
      <c r="F89" s="90">
        <f>SUM(F74,F80,F86)</f>
        <v>0</v>
      </c>
      <c r="G89" s="90">
        <f>SUM(G74,G80,G86)</f>
        <v>0</v>
      </c>
      <c r="H89" s="90">
        <f aca="true" t="shared" si="34" ref="H89:W89">SUM(H74,H80,H86)</f>
        <v>0</v>
      </c>
      <c r="I89" s="90">
        <f t="shared" si="34"/>
        <v>0</v>
      </c>
      <c r="J89" s="90">
        <f t="shared" si="34"/>
        <v>0</v>
      </c>
      <c r="K89" s="90">
        <f t="shared" si="34"/>
        <v>0</v>
      </c>
      <c r="L89" s="90">
        <f t="shared" si="34"/>
        <v>0</v>
      </c>
      <c r="M89" s="90">
        <f t="shared" si="34"/>
        <v>0</v>
      </c>
      <c r="N89" s="90">
        <f t="shared" si="34"/>
        <v>0</v>
      </c>
      <c r="O89" s="90">
        <f t="shared" si="34"/>
        <v>0</v>
      </c>
      <c r="P89" s="90">
        <f t="shared" si="34"/>
        <v>0</v>
      </c>
      <c r="Q89" s="90">
        <f t="shared" si="34"/>
        <v>0</v>
      </c>
      <c r="R89" s="90">
        <f t="shared" si="34"/>
        <v>0</v>
      </c>
      <c r="S89" s="90">
        <f t="shared" si="34"/>
        <v>0</v>
      </c>
      <c r="T89" s="90">
        <f t="shared" si="34"/>
        <v>0</v>
      </c>
      <c r="U89" s="90">
        <f t="shared" si="34"/>
        <v>0</v>
      </c>
      <c r="V89" s="90">
        <f t="shared" si="34"/>
        <v>0</v>
      </c>
      <c r="W89" s="90">
        <f t="shared" si="34"/>
        <v>0</v>
      </c>
    </row>
    <row r="90" spans="1:23" s="23" customFormat="1" ht="15">
      <c r="A90" s="19"/>
      <c r="B90" s="19"/>
      <c r="C90" s="30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</row>
    <row r="91" spans="1:23" s="23" customFormat="1" ht="14.25" customHeight="1">
      <c r="A91" s="42" t="s">
        <v>66</v>
      </c>
      <c r="B91" s="42" t="s">
        <v>60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1:23" s="23" customFormat="1" ht="15">
      <c r="A92" s="93"/>
      <c r="B92" s="93" t="s">
        <v>18</v>
      </c>
      <c r="C92" s="95"/>
      <c r="D92" s="65">
        <f>D83</f>
        <v>9</v>
      </c>
      <c r="E92" s="65">
        <f>E83</f>
        <v>10</v>
      </c>
      <c r="F92" s="65">
        <f>F83</f>
        <v>11</v>
      </c>
      <c r="G92" s="65">
        <f>G83</f>
        <v>12</v>
      </c>
      <c r="H92" s="65">
        <f aca="true" t="shared" si="35" ref="H92:W92">H83</f>
        <v>2013</v>
      </c>
      <c r="I92" s="65">
        <f t="shared" si="35"/>
        <v>1</v>
      </c>
      <c r="J92" s="65">
        <f t="shared" si="35"/>
        <v>2</v>
      </c>
      <c r="K92" s="65">
        <f t="shared" si="35"/>
        <v>3</v>
      </c>
      <c r="L92" s="65">
        <f t="shared" si="35"/>
        <v>4</v>
      </c>
      <c r="M92" s="65">
        <f t="shared" si="35"/>
        <v>5</v>
      </c>
      <c r="N92" s="65">
        <f t="shared" si="35"/>
        <v>6</v>
      </c>
      <c r="O92" s="65">
        <f t="shared" si="35"/>
        <v>7</v>
      </c>
      <c r="P92" s="65">
        <f t="shared" si="35"/>
        <v>8</v>
      </c>
      <c r="Q92" s="65">
        <f t="shared" si="35"/>
        <v>9</v>
      </c>
      <c r="R92" s="65">
        <f t="shared" si="35"/>
        <v>10</v>
      </c>
      <c r="S92" s="65">
        <f t="shared" si="35"/>
        <v>11</v>
      </c>
      <c r="T92" s="65">
        <f t="shared" si="35"/>
        <v>12</v>
      </c>
      <c r="U92" s="65">
        <f t="shared" si="35"/>
        <v>2014</v>
      </c>
      <c r="V92" s="65">
        <f t="shared" si="35"/>
        <v>2015</v>
      </c>
      <c r="W92" s="65">
        <f t="shared" si="35"/>
        <v>2016</v>
      </c>
    </row>
    <row r="93" spans="1:23" s="23" customFormat="1" ht="14.25">
      <c r="A93" s="30"/>
      <c r="B93" s="30" t="s">
        <v>16</v>
      </c>
      <c r="C93" s="22" t="s">
        <v>19</v>
      </c>
      <c r="D93" s="57"/>
      <c r="E93" s="57"/>
      <c r="F93" s="57"/>
      <c r="G93" s="57"/>
      <c r="H93" s="94">
        <f>IF(SUM(D93:G93)=0,0,AVERAGE(D93:G93))</f>
        <v>0</v>
      </c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94">
        <f>IF(SUM(I93:T93)=0,0,AVERAGE(I93:T93))</f>
        <v>0</v>
      </c>
      <c r="V93" s="57"/>
      <c r="W93" s="57"/>
    </row>
    <row r="94" spans="1:23" s="23" customFormat="1" ht="14.25">
      <c r="A94" s="30"/>
      <c r="B94" s="30" t="s">
        <v>20</v>
      </c>
      <c r="C94" s="16" t="s">
        <v>104</v>
      </c>
      <c r="D94" s="57"/>
      <c r="E94" s="57"/>
      <c r="F94" s="57"/>
      <c r="G94" s="57"/>
      <c r="H94" s="94">
        <f>IF(H93=0,0,H95/H93)</f>
        <v>0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94">
        <f>IF(U93=0,0,U95/U93)</f>
        <v>0</v>
      </c>
      <c r="V94" s="57"/>
      <c r="W94" s="57"/>
    </row>
    <row r="95" spans="1:23" s="23" customFormat="1" ht="14.25">
      <c r="A95" s="30"/>
      <c r="B95" s="30" t="s">
        <v>17</v>
      </c>
      <c r="C95" s="22" t="s">
        <v>2</v>
      </c>
      <c r="D95" s="104">
        <f>D93*D94</f>
        <v>0</v>
      </c>
      <c r="E95" s="104">
        <f>E93*E94</f>
        <v>0</v>
      </c>
      <c r="F95" s="104">
        <f>F93*F94</f>
        <v>0</v>
      </c>
      <c r="G95" s="104">
        <f>G93*G94</f>
        <v>0</v>
      </c>
      <c r="H95" s="94">
        <f>SUM(D95:G95)</f>
        <v>0</v>
      </c>
      <c r="I95" s="104">
        <f aca="true" t="shared" si="36" ref="I95:T95">I93*I94</f>
        <v>0</v>
      </c>
      <c r="J95" s="104">
        <f t="shared" si="36"/>
        <v>0</v>
      </c>
      <c r="K95" s="104">
        <f t="shared" si="36"/>
        <v>0</v>
      </c>
      <c r="L95" s="104">
        <f t="shared" si="36"/>
        <v>0</v>
      </c>
      <c r="M95" s="104">
        <f t="shared" si="36"/>
        <v>0</v>
      </c>
      <c r="N95" s="104">
        <f t="shared" si="36"/>
        <v>0</v>
      </c>
      <c r="O95" s="104">
        <f t="shared" si="36"/>
        <v>0</v>
      </c>
      <c r="P95" s="104">
        <f t="shared" si="36"/>
        <v>0</v>
      </c>
      <c r="Q95" s="104">
        <f t="shared" si="36"/>
        <v>0</v>
      </c>
      <c r="R95" s="104">
        <f t="shared" si="36"/>
        <v>0</v>
      </c>
      <c r="S95" s="104">
        <f t="shared" si="36"/>
        <v>0</v>
      </c>
      <c r="T95" s="104">
        <f t="shared" si="36"/>
        <v>0</v>
      </c>
      <c r="U95" s="94">
        <f>SUM(I95:T95)</f>
        <v>0</v>
      </c>
      <c r="V95" s="104">
        <f>V93*V94</f>
        <v>0</v>
      </c>
      <c r="W95" s="104">
        <f>W93*W94</f>
        <v>0</v>
      </c>
    </row>
    <row r="96" spans="1:23" s="23" customFormat="1" ht="14.25">
      <c r="A96" s="30"/>
      <c r="B96" s="30" t="s">
        <v>61</v>
      </c>
      <c r="C96" s="22" t="s">
        <v>62</v>
      </c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105">
        <f>IF(U95=0,0,(I96*I95+J96*J95+K96*K95+L96*L95+M95*M96+N95*N96+O95*O96+P95*P96+Q95*Q96+R95*R96+S95*S96+T95*T96)/U95)</f>
        <v>0</v>
      </c>
      <c r="V96" s="57"/>
      <c r="W96" s="57"/>
    </row>
    <row r="97" spans="1:23" s="23" customFormat="1" ht="14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 s="23" customFormat="1" ht="15">
      <c r="A98" s="93"/>
      <c r="B98" s="93" t="s">
        <v>18</v>
      </c>
      <c r="C98" s="95"/>
      <c r="D98" s="65">
        <f>D92</f>
        <v>9</v>
      </c>
      <c r="E98" s="65">
        <f>E92</f>
        <v>10</v>
      </c>
      <c r="F98" s="65">
        <f>F92</f>
        <v>11</v>
      </c>
      <c r="G98" s="65">
        <f>G92</f>
        <v>12</v>
      </c>
      <c r="H98" s="65">
        <f aca="true" t="shared" si="37" ref="H98:W98">H92</f>
        <v>2013</v>
      </c>
      <c r="I98" s="65">
        <f t="shared" si="37"/>
        <v>1</v>
      </c>
      <c r="J98" s="65">
        <f t="shared" si="37"/>
        <v>2</v>
      </c>
      <c r="K98" s="65">
        <f t="shared" si="37"/>
        <v>3</v>
      </c>
      <c r="L98" s="65">
        <f t="shared" si="37"/>
        <v>4</v>
      </c>
      <c r="M98" s="65">
        <f t="shared" si="37"/>
        <v>5</v>
      </c>
      <c r="N98" s="65">
        <f t="shared" si="37"/>
        <v>6</v>
      </c>
      <c r="O98" s="65">
        <f t="shared" si="37"/>
        <v>7</v>
      </c>
      <c r="P98" s="65">
        <f t="shared" si="37"/>
        <v>8</v>
      </c>
      <c r="Q98" s="65">
        <f t="shared" si="37"/>
        <v>9</v>
      </c>
      <c r="R98" s="65">
        <f t="shared" si="37"/>
        <v>10</v>
      </c>
      <c r="S98" s="65">
        <f t="shared" si="37"/>
        <v>11</v>
      </c>
      <c r="T98" s="65">
        <f t="shared" si="37"/>
        <v>12</v>
      </c>
      <c r="U98" s="65">
        <f t="shared" si="37"/>
        <v>2014</v>
      </c>
      <c r="V98" s="65">
        <f t="shared" si="37"/>
        <v>2015</v>
      </c>
      <c r="W98" s="65">
        <f t="shared" si="37"/>
        <v>2016</v>
      </c>
    </row>
    <row r="99" spans="1:23" s="23" customFormat="1" ht="14.25">
      <c r="A99" s="30"/>
      <c r="B99" s="30" t="s">
        <v>16</v>
      </c>
      <c r="C99" s="22" t="s">
        <v>19</v>
      </c>
      <c r="D99" s="57"/>
      <c r="E99" s="57"/>
      <c r="F99" s="57"/>
      <c r="G99" s="57"/>
      <c r="H99" s="94">
        <f>IF(SUM(D99:G99)=0,0,AVERAGE(D99:G99))</f>
        <v>0</v>
      </c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94">
        <f>IF(SUM(I99:T99)=0,0,AVERAGE(I99:T99))</f>
        <v>0</v>
      </c>
      <c r="V99" s="57"/>
      <c r="W99" s="57"/>
    </row>
    <row r="100" spans="1:23" s="23" customFormat="1" ht="14.25">
      <c r="A100" s="30"/>
      <c r="B100" s="30" t="s">
        <v>20</v>
      </c>
      <c r="C100" s="16" t="s">
        <v>104</v>
      </c>
      <c r="D100" s="57"/>
      <c r="E100" s="57"/>
      <c r="F100" s="57"/>
      <c r="G100" s="57"/>
      <c r="H100" s="94">
        <f>IF(H99=0,0,H101/H99)</f>
        <v>0</v>
      </c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94">
        <f>IF(U99=0,0,U101/U99)</f>
        <v>0</v>
      </c>
      <c r="V100" s="57"/>
      <c r="W100" s="57"/>
    </row>
    <row r="101" spans="1:23" s="23" customFormat="1" ht="14.25">
      <c r="A101" s="30"/>
      <c r="B101" s="30" t="s">
        <v>17</v>
      </c>
      <c r="C101" s="22" t="s">
        <v>2</v>
      </c>
      <c r="D101" s="104">
        <f>D99*D100</f>
        <v>0</v>
      </c>
      <c r="E101" s="104">
        <f>E99*E100</f>
        <v>0</v>
      </c>
      <c r="F101" s="104">
        <f>F99*F100</f>
        <v>0</v>
      </c>
      <c r="G101" s="104">
        <f>G99*G100</f>
        <v>0</v>
      </c>
      <c r="H101" s="94">
        <f>SUM(D101:G101)</f>
        <v>0</v>
      </c>
      <c r="I101" s="104">
        <f aca="true" t="shared" si="38" ref="I101:T101">I99*I100</f>
        <v>0</v>
      </c>
      <c r="J101" s="104">
        <f t="shared" si="38"/>
        <v>0</v>
      </c>
      <c r="K101" s="104">
        <f t="shared" si="38"/>
        <v>0</v>
      </c>
      <c r="L101" s="104">
        <f t="shared" si="38"/>
        <v>0</v>
      </c>
      <c r="M101" s="104">
        <f t="shared" si="38"/>
        <v>0</v>
      </c>
      <c r="N101" s="104">
        <f t="shared" si="38"/>
        <v>0</v>
      </c>
      <c r="O101" s="104">
        <f t="shared" si="38"/>
        <v>0</v>
      </c>
      <c r="P101" s="104">
        <f t="shared" si="38"/>
        <v>0</v>
      </c>
      <c r="Q101" s="104">
        <f t="shared" si="38"/>
        <v>0</v>
      </c>
      <c r="R101" s="104">
        <f t="shared" si="38"/>
        <v>0</v>
      </c>
      <c r="S101" s="104">
        <f t="shared" si="38"/>
        <v>0</v>
      </c>
      <c r="T101" s="104">
        <f t="shared" si="38"/>
        <v>0</v>
      </c>
      <c r="U101" s="94">
        <f>SUM(I101:T101)</f>
        <v>0</v>
      </c>
      <c r="V101" s="104">
        <f>V99*V100</f>
        <v>0</v>
      </c>
      <c r="W101" s="104">
        <f>W99*W100</f>
        <v>0</v>
      </c>
    </row>
    <row r="102" spans="1:23" s="23" customFormat="1" ht="14.25">
      <c r="A102" s="30"/>
      <c r="B102" s="30" t="s">
        <v>61</v>
      </c>
      <c r="C102" s="22" t="s">
        <v>62</v>
      </c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105">
        <f>IF(U101=0,0,(I102*I101+J102*J101+K102*K101+L102*L101+M101*M102+N101*N102+O101*O102+P101*P102+Q101*Q102+R101*R102+S101*S102+T101*T102)/U101)</f>
        <v>0</v>
      </c>
      <c r="V102" s="57"/>
      <c r="W102" s="57"/>
    </row>
    <row r="103" spans="1:23" s="23" customFormat="1" ht="14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</row>
    <row r="104" spans="1:23" s="23" customFormat="1" ht="15">
      <c r="A104" s="93"/>
      <c r="B104" s="93" t="s">
        <v>18</v>
      </c>
      <c r="C104" s="95"/>
      <c r="D104" s="65">
        <f>D98</f>
        <v>9</v>
      </c>
      <c r="E104" s="65">
        <f>E98</f>
        <v>10</v>
      </c>
      <c r="F104" s="65">
        <f>F98</f>
        <v>11</v>
      </c>
      <c r="G104" s="65">
        <f>G98</f>
        <v>12</v>
      </c>
      <c r="H104" s="65">
        <f aca="true" t="shared" si="39" ref="H104:W104">H98</f>
        <v>2013</v>
      </c>
      <c r="I104" s="65">
        <f t="shared" si="39"/>
        <v>1</v>
      </c>
      <c r="J104" s="65">
        <f t="shared" si="39"/>
        <v>2</v>
      </c>
      <c r="K104" s="65">
        <f t="shared" si="39"/>
        <v>3</v>
      </c>
      <c r="L104" s="65">
        <f t="shared" si="39"/>
        <v>4</v>
      </c>
      <c r="M104" s="65">
        <f t="shared" si="39"/>
        <v>5</v>
      </c>
      <c r="N104" s="65">
        <f t="shared" si="39"/>
        <v>6</v>
      </c>
      <c r="O104" s="65">
        <f t="shared" si="39"/>
        <v>7</v>
      </c>
      <c r="P104" s="65">
        <f t="shared" si="39"/>
        <v>8</v>
      </c>
      <c r="Q104" s="65">
        <f t="shared" si="39"/>
        <v>9</v>
      </c>
      <c r="R104" s="65">
        <f t="shared" si="39"/>
        <v>10</v>
      </c>
      <c r="S104" s="65">
        <f t="shared" si="39"/>
        <v>11</v>
      </c>
      <c r="T104" s="65">
        <f t="shared" si="39"/>
        <v>12</v>
      </c>
      <c r="U104" s="65">
        <f t="shared" si="39"/>
        <v>2014</v>
      </c>
      <c r="V104" s="65">
        <f t="shared" si="39"/>
        <v>2015</v>
      </c>
      <c r="W104" s="65">
        <f t="shared" si="39"/>
        <v>2016</v>
      </c>
    </row>
    <row r="105" spans="1:23" s="23" customFormat="1" ht="14.25">
      <c r="A105" s="30"/>
      <c r="B105" s="30" t="s">
        <v>16</v>
      </c>
      <c r="C105" s="22" t="s">
        <v>19</v>
      </c>
      <c r="D105" s="57"/>
      <c r="E105" s="57"/>
      <c r="F105" s="57"/>
      <c r="G105" s="57"/>
      <c r="H105" s="94">
        <f>IF(SUM(D105:G105)=0,0,AVERAGE(D105:G105))</f>
        <v>0</v>
      </c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94">
        <f>IF(SUM(I105:T105)=0,0,AVERAGE(I105:T105))</f>
        <v>0</v>
      </c>
      <c r="V105" s="57"/>
      <c r="W105" s="57"/>
    </row>
    <row r="106" spans="1:23" s="23" customFormat="1" ht="14.25">
      <c r="A106" s="30"/>
      <c r="B106" s="30" t="s">
        <v>20</v>
      </c>
      <c r="C106" s="16" t="s">
        <v>104</v>
      </c>
      <c r="D106" s="57"/>
      <c r="E106" s="57"/>
      <c r="F106" s="57"/>
      <c r="G106" s="57"/>
      <c r="H106" s="94">
        <f>IF(H105=0,0,H107/H105)</f>
        <v>0</v>
      </c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94">
        <f>IF(U105=0,0,U107/U105)</f>
        <v>0</v>
      </c>
      <c r="V106" s="57"/>
      <c r="W106" s="57"/>
    </row>
    <row r="107" spans="1:23" s="23" customFormat="1" ht="14.25">
      <c r="A107" s="30"/>
      <c r="B107" s="30" t="s">
        <v>17</v>
      </c>
      <c r="C107" s="22" t="s">
        <v>2</v>
      </c>
      <c r="D107" s="104">
        <f>D105*D106</f>
        <v>0</v>
      </c>
      <c r="E107" s="104">
        <f>E105*E106</f>
        <v>0</v>
      </c>
      <c r="F107" s="104">
        <f>F105*F106</f>
        <v>0</v>
      </c>
      <c r="G107" s="104">
        <f>G105*G106</f>
        <v>0</v>
      </c>
      <c r="H107" s="94">
        <f>SUM(D107:G107)</f>
        <v>0</v>
      </c>
      <c r="I107" s="104">
        <f aca="true" t="shared" si="40" ref="I107:T107">I105*I106</f>
        <v>0</v>
      </c>
      <c r="J107" s="104">
        <f t="shared" si="40"/>
        <v>0</v>
      </c>
      <c r="K107" s="104">
        <f t="shared" si="40"/>
        <v>0</v>
      </c>
      <c r="L107" s="104">
        <f t="shared" si="40"/>
        <v>0</v>
      </c>
      <c r="M107" s="104">
        <f t="shared" si="40"/>
        <v>0</v>
      </c>
      <c r="N107" s="104">
        <f t="shared" si="40"/>
        <v>0</v>
      </c>
      <c r="O107" s="104">
        <f t="shared" si="40"/>
        <v>0</v>
      </c>
      <c r="P107" s="104">
        <f t="shared" si="40"/>
        <v>0</v>
      </c>
      <c r="Q107" s="104">
        <f t="shared" si="40"/>
        <v>0</v>
      </c>
      <c r="R107" s="104">
        <f t="shared" si="40"/>
        <v>0</v>
      </c>
      <c r="S107" s="104">
        <f t="shared" si="40"/>
        <v>0</v>
      </c>
      <c r="T107" s="104">
        <f t="shared" si="40"/>
        <v>0</v>
      </c>
      <c r="U107" s="94">
        <f>SUM(I107:T107)</f>
        <v>0</v>
      </c>
      <c r="V107" s="104">
        <f>V105*V106</f>
        <v>0</v>
      </c>
      <c r="W107" s="104">
        <f>W105*W106</f>
        <v>0</v>
      </c>
    </row>
    <row r="108" spans="1:23" s="23" customFormat="1" ht="14.25">
      <c r="A108" s="30"/>
      <c r="B108" s="30" t="s">
        <v>61</v>
      </c>
      <c r="C108" s="22" t="s">
        <v>62</v>
      </c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105">
        <f>IF(U107=0,0,(I108*I107+J108*J107+K108*K107+L108*L107+M107*M108+N107*N108+O107*O108+P107*P108+Q107*Q108+R107*R108+S107*S108+T107*T108)/U107)</f>
        <v>0</v>
      </c>
      <c r="V108" s="57"/>
      <c r="W108" s="57"/>
    </row>
    <row r="109" spans="1:23" s="23" customFormat="1" ht="14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</row>
    <row r="110" spans="1:23" s="23" customFormat="1" ht="15">
      <c r="A110" s="69"/>
      <c r="B110" s="69" t="s">
        <v>68</v>
      </c>
      <c r="C110" s="60"/>
      <c r="D110" s="90">
        <f>SUM(D95,D101,D107)</f>
        <v>0</v>
      </c>
      <c r="E110" s="90">
        <f>SUM(E95,E101,E107)</f>
        <v>0</v>
      </c>
      <c r="F110" s="90">
        <f>SUM(F95,F101,F107)</f>
        <v>0</v>
      </c>
      <c r="G110" s="90">
        <f>SUM(G95,G101,G107)</f>
        <v>0</v>
      </c>
      <c r="H110" s="90">
        <f aca="true" t="shared" si="41" ref="H110:W110">SUM(H95,H101,H107)</f>
        <v>0</v>
      </c>
      <c r="I110" s="90">
        <f t="shared" si="41"/>
        <v>0</v>
      </c>
      <c r="J110" s="90">
        <f t="shared" si="41"/>
        <v>0</v>
      </c>
      <c r="K110" s="90">
        <f t="shared" si="41"/>
        <v>0</v>
      </c>
      <c r="L110" s="90">
        <f t="shared" si="41"/>
        <v>0</v>
      </c>
      <c r="M110" s="90">
        <f t="shared" si="41"/>
        <v>0</v>
      </c>
      <c r="N110" s="90">
        <f t="shared" si="41"/>
        <v>0</v>
      </c>
      <c r="O110" s="90">
        <f t="shared" si="41"/>
        <v>0</v>
      </c>
      <c r="P110" s="90">
        <f t="shared" si="41"/>
        <v>0</v>
      </c>
      <c r="Q110" s="90">
        <f t="shared" si="41"/>
        <v>0</v>
      </c>
      <c r="R110" s="90">
        <f t="shared" si="41"/>
        <v>0</v>
      </c>
      <c r="S110" s="90">
        <f t="shared" si="41"/>
        <v>0</v>
      </c>
      <c r="T110" s="90">
        <f t="shared" si="41"/>
        <v>0</v>
      </c>
      <c r="U110" s="90">
        <f t="shared" si="41"/>
        <v>0</v>
      </c>
      <c r="V110" s="90">
        <f t="shared" si="41"/>
        <v>0</v>
      </c>
      <c r="W110" s="90">
        <f t="shared" si="41"/>
        <v>0</v>
      </c>
    </row>
    <row r="111" spans="1:23" s="23" customFormat="1" ht="15">
      <c r="A111" s="19"/>
      <c r="B111" s="19"/>
      <c r="C111" s="30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</row>
    <row r="112" spans="1:23" s="23" customFormat="1" ht="14.25" customHeight="1">
      <c r="A112" s="42" t="s">
        <v>58</v>
      </c>
      <c r="B112" s="42" t="s">
        <v>64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</row>
    <row r="113" spans="1:23" s="23" customFormat="1" ht="15">
      <c r="A113" s="93"/>
      <c r="B113" s="93" t="s">
        <v>18</v>
      </c>
      <c r="C113" s="95"/>
      <c r="D113" s="65">
        <f>D83</f>
        <v>9</v>
      </c>
      <c r="E113" s="65">
        <f>E83</f>
        <v>10</v>
      </c>
      <c r="F113" s="65">
        <f>F83</f>
        <v>11</v>
      </c>
      <c r="G113" s="65">
        <f>G83</f>
        <v>12</v>
      </c>
      <c r="H113" s="65">
        <f aca="true" t="shared" si="42" ref="H113:W113">H83</f>
        <v>2013</v>
      </c>
      <c r="I113" s="65">
        <f t="shared" si="42"/>
        <v>1</v>
      </c>
      <c r="J113" s="65">
        <f t="shared" si="42"/>
        <v>2</v>
      </c>
      <c r="K113" s="65">
        <f t="shared" si="42"/>
        <v>3</v>
      </c>
      <c r="L113" s="65">
        <f t="shared" si="42"/>
        <v>4</v>
      </c>
      <c r="M113" s="65">
        <f t="shared" si="42"/>
        <v>5</v>
      </c>
      <c r="N113" s="65">
        <f t="shared" si="42"/>
        <v>6</v>
      </c>
      <c r="O113" s="65">
        <f t="shared" si="42"/>
        <v>7</v>
      </c>
      <c r="P113" s="65">
        <f t="shared" si="42"/>
        <v>8</v>
      </c>
      <c r="Q113" s="65">
        <f t="shared" si="42"/>
        <v>9</v>
      </c>
      <c r="R113" s="65">
        <f t="shared" si="42"/>
        <v>10</v>
      </c>
      <c r="S113" s="65">
        <f t="shared" si="42"/>
        <v>11</v>
      </c>
      <c r="T113" s="65">
        <f t="shared" si="42"/>
        <v>12</v>
      </c>
      <c r="U113" s="65">
        <f t="shared" si="42"/>
        <v>2014</v>
      </c>
      <c r="V113" s="65">
        <f t="shared" si="42"/>
        <v>2015</v>
      </c>
      <c r="W113" s="65">
        <f t="shared" si="42"/>
        <v>2016</v>
      </c>
    </row>
    <row r="114" spans="1:23" s="23" customFormat="1" ht="14.25">
      <c r="A114" s="30"/>
      <c r="B114" s="30" t="s">
        <v>16</v>
      </c>
      <c r="C114" s="22" t="s">
        <v>19</v>
      </c>
      <c r="D114" s="57"/>
      <c r="E114" s="57"/>
      <c r="F114" s="57"/>
      <c r="G114" s="57"/>
      <c r="H114" s="94">
        <f>IF(SUM(D114:G114)=0,0,AVERAGE(D114:G114))</f>
        <v>0</v>
      </c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94">
        <f>IF(SUM(I114:T114)=0,0,AVERAGE(I114:T114))</f>
        <v>0</v>
      </c>
      <c r="V114" s="57"/>
      <c r="W114" s="57"/>
    </row>
    <row r="115" spans="1:23" s="23" customFormat="1" ht="14.25">
      <c r="A115" s="30"/>
      <c r="B115" s="30" t="s">
        <v>20</v>
      </c>
      <c r="C115" s="16" t="s">
        <v>104</v>
      </c>
      <c r="D115" s="57"/>
      <c r="E115" s="57"/>
      <c r="F115" s="57"/>
      <c r="G115" s="57"/>
      <c r="H115" s="94">
        <f>IF(H114=0,0,H116/H114)</f>
        <v>0</v>
      </c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94">
        <f>IF(U114=0,0,U116/U114)</f>
        <v>0</v>
      </c>
      <c r="V115" s="57"/>
      <c r="W115" s="57"/>
    </row>
    <row r="116" spans="1:23" s="23" customFormat="1" ht="14.25">
      <c r="A116" s="30"/>
      <c r="B116" s="30" t="s">
        <v>17</v>
      </c>
      <c r="C116" s="22" t="s">
        <v>2</v>
      </c>
      <c r="D116" s="104">
        <f>D114*D115</f>
        <v>0</v>
      </c>
      <c r="E116" s="104">
        <f>E114*E115</f>
        <v>0</v>
      </c>
      <c r="F116" s="104">
        <f>F114*F115</f>
        <v>0</v>
      </c>
      <c r="G116" s="104">
        <f>G114*G115</f>
        <v>0</v>
      </c>
      <c r="H116" s="94">
        <f>SUM(D116:G116)</f>
        <v>0</v>
      </c>
      <c r="I116" s="104">
        <f aca="true" t="shared" si="43" ref="I116:T116">I114*I115</f>
        <v>0</v>
      </c>
      <c r="J116" s="104">
        <f t="shared" si="43"/>
        <v>0</v>
      </c>
      <c r="K116" s="104">
        <f t="shared" si="43"/>
        <v>0</v>
      </c>
      <c r="L116" s="104">
        <f t="shared" si="43"/>
        <v>0</v>
      </c>
      <c r="M116" s="104">
        <f t="shared" si="43"/>
        <v>0</v>
      </c>
      <c r="N116" s="104">
        <f t="shared" si="43"/>
        <v>0</v>
      </c>
      <c r="O116" s="104">
        <f t="shared" si="43"/>
        <v>0</v>
      </c>
      <c r="P116" s="104">
        <f t="shared" si="43"/>
        <v>0</v>
      </c>
      <c r="Q116" s="104">
        <f t="shared" si="43"/>
        <v>0</v>
      </c>
      <c r="R116" s="104">
        <f t="shared" si="43"/>
        <v>0</v>
      </c>
      <c r="S116" s="104">
        <f t="shared" si="43"/>
        <v>0</v>
      </c>
      <c r="T116" s="104">
        <f t="shared" si="43"/>
        <v>0</v>
      </c>
      <c r="U116" s="94">
        <f>SUM(I116:T116)</f>
        <v>0</v>
      </c>
      <c r="V116" s="104">
        <f>V114*V115</f>
        <v>0</v>
      </c>
      <c r="W116" s="104">
        <f>W114*W115</f>
        <v>0</v>
      </c>
    </row>
    <row r="117" spans="1:23" s="23" customFormat="1" ht="14.25">
      <c r="A117" s="30"/>
      <c r="B117" s="30" t="s">
        <v>61</v>
      </c>
      <c r="C117" s="22" t="s">
        <v>62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105">
        <f>IF(U116=0,0,(I117*I116+J117*J116+K117*K116+L117*L116+M116*M117+N116*N117+O116*O117+P116*P117+Q116*Q117+R116*R117+S116*S117+T116*T117)/U116)</f>
        <v>0</v>
      </c>
      <c r="V117" s="57"/>
      <c r="W117" s="57"/>
    </row>
    <row r="118" spans="1:23" s="23" customFormat="1" ht="14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</row>
    <row r="119" spans="1:23" s="23" customFormat="1" ht="15">
      <c r="A119" s="93"/>
      <c r="B119" s="93" t="s">
        <v>18</v>
      </c>
      <c r="C119" s="95"/>
      <c r="D119" s="65">
        <f>D113</f>
        <v>9</v>
      </c>
      <c r="E119" s="65">
        <f>E113</f>
        <v>10</v>
      </c>
      <c r="F119" s="65">
        <f>F113</f>
        <v>11</v>
      </c>
      <c r="G119" s="65">
        <f>G113</f>
        <v>12</v>
      </c>
      <c r="H119" s="65">
        <f aca="true" t="shared" si="44" ref="H119:W119">H113</f>
        <v>2013</v>
      </c>
      <c r="I119" s="65">
        <f t="shared" si="44"/>
        <v>1</v>
      </c>
      <c r="J119" s="65">
        <f t="shared" si="44"/>
        <v>2</v>
      </c>
      <c r="K119" s="65">
        <f t="shared" si="44"/>
        <v>3</v>
      </c>
      <c r="L119" s="65">
        <f t="shared" si="44"/>
        <v>4</v>
      </c>
      <c r="M119" s="65">
        <f t="shared" si="44"/>
        <v>5</v>
      </c>
      <c r="N119" s="65">
        <f t="shared" si="44"/>
        <v>6</v>
      </c>
      <c r="O119" s="65">
        <f t="shared" si="44"/>
        <v>7</v>
      </c>
      <c r="P119" s="65">
        <f t="shared" si="44"/>
        <v>8</v>
      </c>
      <c r="Q119" s="65">
        <f t="shared" si="44"/>
        <v>9</v>
      </c>
      <c r="R119" s="65">
        <f t="shared" si="44"/>
        <v>10</v>
      </c>
      <c r="S119" s="65">
        <f t="shared" si="44"/>
        <v>11</v>
      </c>
      <c r="T119" s="65">
        <f t="shared" si="44"/>
        <v>12</v>
      </c>
      <c r="U119" s="65">
        <f t="shared" si="44"/>
        <v>2014</v>
      </c>
      <c r="V119" s="65">
        <f t="shared" si="44"/>
        <v>2015</v>
      </c>
      <c r="W119" s="65">
        <f t="shared" si="44"/>
        <v>2016</v>
      </c>
    </row>
    <row r="120" spans="1:23" s="23" customFormat="1" ht="14.25">
      <c r="A120" s="30"/>
      <c r="B120" s="30" t="s">
        <v>16</v>
      </c>
      <c r="C120" s="22" t="s">
        <v>19</v>
      </c>
      <c r="D120" s="57"/>
      <c r="E120" s="57"/>
      <c r="F120" s="57"/>
      <c r="G120" s="57"/>
      <c r="H120" s="94">
        <f>IF(SUM(D120:G120)=0,0,AVERAGE(D120:G120))</f>
        <v>0</v>
      </c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94">
        <f>IF(SUM(I120:T120)=0,0,AVERAGE(I120:T120))</f>
        <v>0</v>
      </c>
      <c r="V120" s="57"/>
      <c r="W120" s="57"/>
    </row>
    <row r="121" spans="1:23" s="23" customFormat="1" ht="14.25">
      <c r="A121" s="30"/>
      <c r="B121" s="30" t="s">
        <v>20</v>
      </c>
      <c r="C121" s="16" t="s">
        <v>104</v>
      </c>
      <c r="D121" s="57"/>
      <c r="E121" s="57"/>
      <c r="F121" s="57"/>
      <c r="G121" s="57"/>
      <c r="H121" s="94">
        <f>IF(H120=0,0,H122/H120)</f>
        <v>0</v>
      </c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94">
        <f>IF(U120=0,0,U122/U120)</f>
        <v>0</v>
      </c>
      <c r="V121" s="57"/>
      <c r="W121" s="57"/>
    </row>
    <row r="122" spans="1:23" s="23" customFormat="1" ht="14.25">
      <c r="A122" s="30"/>
      <c r="B122" s="30" t="s">
        <v>17</v>
      </c>
      <c r="C122" s="22" t="s">
        <v>2</v>
      </c>
      <c r="D122" s="104">
        <f>D120*D121</f>
        <v>0</v>
      </c>
      <c r="E122" s="104">
        <f>E120*E121</f>
        <v>0</v>
      </c>
      <c r="F122" s="104">
        <f>F120*F121</f>
        <v>0</v>
      </c>
      <c r="G122" s="104">
        <f>G120*G121</f>
        <v>0</v>
      </c>
      <c r="H122" s="94">
        <f>SUM(D122:G122)</f>
        <v>0</v>
      </c>
      <c r="I122" s="104">
        <f aca="true" t="shared" si="45" ref="I122:T122">I120*I121</f>
        <v>0</v>
      </c>
      <c r="J122" s="104">
        <f t="shared" si="45"/>
        <v>0</v>
      </c>
      <c r="K122" s="104">
        <f t="shared" si="45"/>
        <v>0</v>
      </c>
      <c r="L122" s="104">
        <f t="shared" si="45"/>
        <v>0</v>
      </c>
      <c r="M122" s="104">
        <f t="shared" si="45"/>
        <v>0</v>
      </c>
      <c r="N122" s="104">
        <f t="shared" si="45"/>
        <v>0</v>
      </c>
      <c r="O122" s="104">
        <f t="shared" si="45"/>
        <v>0</v>
      </c>
      <c r="P122" s="104">
        <f t="shared" si="45"/>
        <v>0</v>
      </c>
      <c r="Q122" s="104">
        <f t="shared" si="45"/>
        <v>0</v>
      </c>
      <c r="R122" s="104">
        <f t="shared" si="45"/>
        <v>0</v>
      </c>
      <c r="S122" s="104">
        <f t="shared" si="45"/>
        <v>0</v>
      </c>
      <c r="T122" s="104">
        <f t="shared" si="45"/>
        <v>0</v>
      </c>
      <c r="U122" s="94">
        <f>SUM(I122:T122)</f>
        <v>0</v>
      </c>
      <c r="V122" s="104">
        <f>V120*V121</f>
        <v>0</v>
      </c>
      <c r="W122" s="104">
        <f>W120*W121</f>
        <v>0</v>
      </c>
    </row>
    <row r="123" spans="1:23" s="23" customFormat="1" ht="14.25">
      <c r="A123" s="30"/>
      <c r="B123" s="30" t="s">
        <v>61</v>
      </c>
      <c r="C123" s="22" t="s">
        <v>62</v>
      </c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105">
        <f>IF(U122=0,0,(I123*I122+J123*J122+K123*K122+L123*L122+M122*M123+N122*N123+O122*O123+P122*P123+Q122*Q123+R122*R123+S122*S123+T122*T123)/U122)</f>
        <v>0</v>
      </c>
      <c r="V123" s="57"/>
      <c r="W123" s="57"/>
    </row>
    <row r="124" spans="1:23" s="23" customFormat="1" ht="14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1:23" s="23" customFormat="1" ht="15">
      <c r="A125" s="93"/>
      <c r="B125" s="93" t="s">
        <v>18</v>
      </c>
      <c r="C125" s="95"/>
      <c r="D125" s="65">
        <f>D119</f>
        <v>9</v>
      </c>
      <c r="E125" s="65">
        <f>E119</f>
        <v>10</v>
      </c>
      <c r="F125" s="65">
        <f>F119</f>
        <v>11</v>
      </c>
      <c r="G125" s="65">
        <f>G119</f>
        <v>12</v>
      </c>
      <c r="H125" s="65">
        <f aca="true" t="shared" si="46" ref="H125:W125">H119</f>
        <v>2013</v>
      </c>
      <c r="I125" s="65">
        <f t="shared" si="46"/>
        <v>1</v>
      </c>
      <c r="J125" s="65">
        <f t="shared" si="46"/>
        <v>2</v>
      </c>
      <c r="K125" s="65">
        <f t="shared" si="46"/>
        <v>3</v>
      </c>
      <c r="L125" s="65">
        <f t="shared" si="46"/>
        <v>4</v>
      </c>
      <c r="M125" s="65">
        <f t="shared" si="46"/>
        <v>5</v>
      </c>
      <c r="N125" s="65">
        <f t="shared" si="46"/>
        <v>6</v>
      </c>
      <c r="O125" s="65">
        <f t="shared" si="46"/>
        <v>7</v>
      </c>
      <c r="P125" s="65">
        <f t="shared" si="46"/>
        <v>8</v>
      </c>
      <c r="Q125" s="65">
        <f t="shared" si="46"/>
        <v>9</v>
      </c>
      <c r="R125" s="65">
        <f t="shared" si="46"/>
        <v>10</v>
      </c>
      <c r="S125" s="65">
        <f t="shared" si="46"/>
        <v>11</v>
      </c>
      <c r="T125" s="65">
        <f t="shared" si="46"/>
        <v>12</v>
      </c>
      <c r="U125" s="65">
        <f t="shared" si="46"/>
        <v>2014</v>
      </c>
      <c r="V125" s="65">
        <f t="shared" si="46"/>
        <v>2015</v>
      </c>
      <c r="W125" s="65">
        <f t="shared" si="46"/>
        <v>2016</v>
      </c>
    </row>
    <row r="126" spans="1:23" s="23" customFormat="1" ht="14.25">
      <c r="A126" s="30"/>
      <c r="B126" s="30" t="s">
        <v>16</v>
      </c>
      <c r="C126" s="22" t="s">
        <v>19</v>
      </c>
      <c r="D126" s="57"/>
      <c r="E126" s="57"/>
      <c r="F126" s="57"/>
      <c r="G126" s="57"/>
      <c r="H126" s="94">
        <f>IF(SUM(D126:G126)=0,0,AVERAGE(D126:G126))</f>
        <v>0</v>
      </c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94">
        <f>IF(SUM(I126:T126)=0,0,AVERAGE(I126:T126))</f>
        <v>0</v>
      </c>
      <c r="V126" s="57"/>
      <c r="W126" s="57"/>
    </row>
    <row r="127" spans="1:23" s="23" customFormat="1" ht="14.25">
      <c r="A127" s="30"/>
      <c r="B127" s="30" t="s">
        <v>20</v>
      </c>
      <c r="C127" s="16" t="s">
        <v>104</v>
      </c>
      <c r="D127" s="57"/>
      <c r="E127" s="57"/>
      <c r="F127" s="57"/>
      <c r="G127" s="57"/>
      <c r="H127" s="94">
        <f>IF(H126=0,0,H128/H126)</f>
        <v>0</v>
      </c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94">
        <f>IF(U126=0,0,U128/U126)</f>
        <v>0</v>
      </c>
      <c r="V127" s="57"/>
      <c r="W127" s="57"/>
    </row>
    <row r="128" spans="1:23" s="23" customFormat="1" ht="14.25">
      <c r="A128" s="30"/>
      <c r="B128" s="30" t="s">
        <v>17</v>
      </c>
      <c r="C128" s="22" t="s">
        <v>2</v>
      </c>
      <c r="D128" s="104">
        <f>D126*D127</f>
        <v>0</v>
      </c>
      <c r="E128" s="104">
        <f>E126*E127</f>
        <v>0</v>
      </c>
      <c r="F128" s="104">
        <f>F126*F127</f>
        <v>0</v>
      </c>
      <c r="G128" s="104">
        <f>G126*G127</f>
        <v>0</v>
      </c>
      <c r="H128" s="94">
        <f>SUM(D128:G128)</f>
        <v>0</v>
      </c>
      <c r="I128" s="104">
        <f aca="true" t="shared" si="47" ref="I128:T128">I126*I127</f>
        <v>0</v>
      </c>
      <c r="J128" s="104">
        <f t="shared" si="47"/>
        <v>0</v>
      </c>
      <c r="K128" s="104">
        <f t="shared" si="47"/>
        <v>0</v>
      </c>
      <c r="L128" s="104">
        <f t="shared" si="47"/>
        <v>0</v>
      </c>
      <c r="M128" s="104">
        <f t="shared" si="47"/>
        <v>0</v>
      </c>
      <c r="N128" s="104">
        <f t="shared" si="47"/>
        <v>0</v>
      </c>
      <c r="O128" s="104">
        <f t="shared" si="47"/>
        <v>0</v>
      </c>
      <c r="P128" s="104">
        <f t="shared" si="47"/>
        <v>0</v>
      </c>
      <c r="Q128" s="104">
        <f t="shared" si="47"/>
        <v>0</v>
      </c>
      <c r="R128" s="104">
        <f t="shared" si="47"/>
        <v>0</v>
      </c>
      <c r="S128" s="104">
        <f t="shared" si="47"/>
        <v>0</v>
      </c>
      <c r="T128" s="104">
        <f t="shared" si="47"/>
        <v>0</v>
      </c>
      <c r="U128" s="94">
        <f>SUM(I128:T128)</f>
        <v>0</v>
      </c>
      <c r="V128" s="104">
        <f>V126*V127</f>
        <v>0</v>
      </c>
      <c r="W128" s="104">
        <f>W126*W127</f>
        <v>0</v>
      </c>
    </row>
    <row r="129" spans="1:23" s="23" customFormat="1" ht="14.25">
      <c r="A129" s="30"/>
      <c r="B129" s="30" t="s">
        <v>61</v>
      </c>
      <c r="C129" s="22" t="s">
        <v>62</v>
      </c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105">
        <f>IF(U128=0,0,(I129*I128+J129*J128+K129*K128+L129*L128+M128*M129+N128*N129+O128*O129+P128*P129+Q128*Q129+R128*R129+S128*S129+T128*T129)/U128)</f>
        <v>0</v>
      </c>
      <c r="V129" s="57"/>
      <c r="W129" s="57"/>
    </row>
    <row r="130" spans="1:23" s="23" customFormat="1" ht="15">
      <c r="A130" s="93"/>
      <c r="B130" s="93" t="s">
        <v>18</v>
      </c>
      <c r="C130" s="95"/>
      <c r="D130" s="65">
        <f>D125</f>
        <v>9</v>
      </c>
      <c r="E130" s="65">
        <f aca="true" t="shared" si="48" ref="E130:W130">E125</f>
        <v>10</v>
      </c>
      <c r="F130" s="65">
        <f t="shared" si="48"/>
        <v>11</v>
      </c>
      <c r="G130" s="65">
        <f t="shared" si="48"/>
        <v>12</v>
      </c>
      <c r="H130" s="65">
        <f t="shared" si="48"/>
        <v>2013</v>
      </c>
      <c r="I130" s="65">
        <f t="shared" si="48"/>
        <v>1</v>
      </c>
      <c r="J130" s="65">
        <f t="shared" si="48"/>
        <v>2</v>
      </c>
      <c r="K130" s="65">
        <f t="shared" si="48"/>
        <v>3</v>
      </c>
      <c r="L130" s="65">
        <f t="shared" si="48"/>
        <v>4</v>
      </c>
      <c r="M130" s="65">
        <f t="shared" si="48"/>
        <v>5</v>
      </c>
      <c r="N130" s="65">
        <f t="shared" si="48"/>
        <v>6</v>
      </c>
      <c r="O130" s="65">
        <f t="shared" si="48"/>
        <v>7</v>
      </c>
      <c r="P130" s="65">
        <f t="shared" si="48"/>
        <v>8</v>
      </c>
      <c r="Q130" s="65">
        <f t="shared" si="48"/>
        <v>9</v>
      </c>
      <c r="R130" s="65">
        <f t="shared" si="48"/>
        <v>10</v>
      </c>
      <c r="S130" s="65">
        <f t="shared" si="48"/>
        <v>11</v>
      </c>
      <c r="T130" s="65">
        <f t="shared" si="48"/>
        <v>12</v>
      </c>
      <c r="U130" s="65">
        <f t="shared" si="48"/>
        <v>2014</v>
      </c>
      <c r="V130" s="65">
        <f t="shared" si="48"/>
        <v>2015</v>
      </c>
      <c r="W130" s="65">
        <f t="shared" si="48"/>
        <v>2016</v>
      </c>
    </row>
    <row r="131" spans="1:23" s="23" customFormat="1" ht="14.25">
      <c r="A131" s="30"/>
      <c r="B131" s="30" t="s">
        <v>16</v>
      </c>
      <c r="C131" s="22" t="s">
        <v>19</v>
      </c>
      <c r="D131" s="57"/>
      <c r="E131" s="57"/>
      <c r="F131" s="57"/>
      <c r="G131" s="57"/>
      <c r="H131" s="94">
        <f>IF(SUM(D131:G131)=0,0,AVERAGE(D131:G131))</f>
        <v>0</v>
      </c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94">
        <f>IF(SUM(I131:T131)=0,0,AVERAGE(I131:T131))</f>
        <v>0</v>
      </c>
      <c r="V131" s="57"/>
      <c r="W131" s="57"/>
    </row>
    <row r="132" spans="1:23" s="23" customFormat="1" ht="14.25">
      <c r="A132" s="30"/>
      <c r="B132" s="30" t="s">
        <v>20</v>
      </c>
      <c r="C132" s="16" t="s">
        <v>104</v>
      </c>
      <c r="D132" s="57"/>
      <c r="E132" s="57"/>
      <c r="F132" s="57"/>
      <c r="G132" s="57"/>
      <c r="H132" s="94">
        <f>IF(H131=0,0,H133/H131)</f>
        <v>0</v>
      </c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94">
        <f>IF(U131=0,0,U133/U131)</f>
        <v>0</v>
      </c>
      <c r="V132" s="57"/>
      <c r="W132" s="57"/>
    </row>
    <row r="133" spans="1:23" s="23" customFormat="1" ht="14.25">
      <c r="A133" s="30"/>
      <c r="B133" s="30" t="s">
        <v>17</v>
      </c>
      <c r="C133" s="22" t="s">
        <v>2</v>
      </c>
      <c r="D133" s="104">
        <f>D131*D132</f>
        <v>0</v>
      </c>
      <c r="E133" s="104">
        <f>E131*E132</f>
        <v>0</v>
      </c>
      <c r="F133" s="104">
        <f>F131*F132</f>
        <v>0</v>
      </c>
      <c r="G133" s="104">
        <f>G131*G132</f>
        <v>0</v>
      </c>
      <c r="H133" s="94">
        <f>SUM(D133:G133)</f>
        <v>0</v>
      </c>
      <c r="I133" s="104">
        <f aca="true" t="shared" si="49" ref="I133:T133">I131*I132</f>
        <v>0</v>
      </c>
      <c r="J133" s="104">
        <f t="shared" si="49"/>
        <v>0</v>
      </c>
      <c r="K133" s="104">
        <f t="shared" si="49"/>
        <v>0</v>
      </c>
      <c r="L133" s="104">
        <f t="shared" si="49"/>
        <v>0</v>
      </c>
      <c r="M133" s="104">
        <f t="shared" si="49"/>
        <v>0</v>
      </c>
      <c r="N133" s="104">
        <f t="shared" si="49"/>
        <v>0</v>
      </c>
      <c r="O133" s="104">
        <f t="shared" si="49"/>
        <v>0</v>
      </c>
      <c r="P133" s="104">
        <f t="shared" si="49"/>
        <v>0</v>
      </c>
      <c r="Q133" s="104">
        <f t="shared" si="49"/>
        <v>0</v>
      </c>
      <c r="R133" s="104">
        <f t="shared" si="49"/>
        <v>0</v>
      </c>
      <c r="S133" s="104">
        <f t="shared" si="49"/>
        <v>0</v>
      </c>
      <c r="T133" s="104">
        <f t="shared" si="49"/>
        <v>0</v>
      </c>
      <c r="U133" s="94">
        <f>SUM(I133:T133)</f>
        <v>0</v>
      </c>
      <c r="V133" s="104">
        <f>V131*V132</f>
        <v>0</v>
      </c>
      <c r="W133" s="104">
        <f>W131*W132</f>
        <v>0</v>
      </c>
    </row>
    <row r="134" spans="1:23" s="23" customFormat="1" ht="14.25">
      <c r="A134" s="30"/>
      <c r="B134" s="30" t="s">
        <v>61</v>
      </c>
      <c r="C134" s="22" t="s">
        <v>62</v>
      </c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105">
        <f>IF(U133=0,0,(I134*I133+J134*J133+K134*K133+L134*L133+M133*M134+N133*N134+O133*O134+P133*P134+Q133*Q134+R133*R134+S133*S134+T133*T134)/U133)</f>
        <v>0</v>
      </c>
      <c r="V134" s="57"/>
      <c r="W134" s="57"/>
    </row>
    <row r="135" spans="1:23" s="23" customFormat="1" ht="14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</row>
    <row r="136" spans="1:23" s="23" customFormat="1" ht="15">
      <c r="A136" s="93"/>
      <c r="B136" s="93" t="s">
        <v>18</v>
      </c>
      <c r="C136" s="95"/>
      <c r="D136" s="65">
        <f aca="true" t="shared" si="50" ref="D136:W136">D130</f>
        <v>9</v>
      </c>
      <c r="E136" s="65">
        <f t="shared" si="50"/>
        <v>10</v>
      </c>
      <c r="F136" s="65">
        <f t="shared" si="50"/>
        <v>11</v>
      </c>
      <c r="G136" s="65">
        <f t="shared" si="50"/>
        <v>12</v>
      </c>
      <c r="H136" s="65">
        <f t="shared" si="50"/>
        <v>2013</v>
      </c>
      <c r="I136" s="65">
        <f t="shared" si="50"/>
        <v>1</v>
      </c>
      <c r="J136" s="65">
        <f t="shared" si="50"/>
        <v>2</v>
      </c>
      <c r="K136" s="65">
        <f t="shared" si="50"/>
        <v>3</v>
      </c>
      <c r="L136" s="65">
        <f t="shared" si="50"/>
        <v>4</v>
      </c>
      <c r="M136" s="65">
        <f t="shared" si="50"/>
        <v>5</v>
      </c>
      <c r="N136" s="65">
        <f t="shared" si="50"/>
        <v>6</v>
      </c>
      <c r="O136" s="65">
        <f t="shared" si="50"/>
        <v>7</v>
      </c>
      <c r="P136" s="65">
        <f t="shared" si="50"/>
        <v>8</v>
      </c>
      <c r="Q136" s="65">
        <f t="shared" si="50"/>
        <v>9</v>
      </c>
      <c r="R136" s="65">
        <f t="shared" si="50"/>
        <v>10</v>
      </c>
      <c r="S136" s="65">
        <f t="shared" si="50"/>
        <v>11</v>
      </c>
      <c r="T136" s="65">
        <f t="shared" si="50"/>
        <v>12</v>
      </c>
      <c r="U136" s="65">
        <f t="shared" si="50"/>
        <v>2014</v>
      </c>
      <c r="V136" s="65">
        <f t="shared" si="50"/>
        <v>2015</v>
      </c>
      <c r="W136" s="65">
        <f t="shared" si="50"/>
        <v>2016</v>
      </c>
    </row>
    <row r="137" spans="1:23" s="23" customFormat="1" ht="14.25">
      <c r="A137" s="30"/>
      <c r="B137" s="30" t="s">
        <v>16</v>
      </c>
      <c r="C137" s="22" t="s">
        <v>19</v>
      </c>
      <c r="D137" s="57"/>
      <c r="E137" s="57"/>
      <c r="F137" s="57"/>
      <c r="G137" s="57"/>
      <c r="H137" s="94">
        <f>IF(SUM(D137:G137)=0,0,AVERAGE(D137:G137))</f>
        <v>0</v>
      </c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94">
        <f>IF(SUM(I137:T137)=0,0,AVERAGE(I137:T137))</f>
        <v>0</v>
      </c>
      <c r="V137" s="57"/>
      <c r="W137" s="57"/>
    </row>
    <row r="138" spans="1:23" s="23" customFormat="1" ht="14.25">
      <c r="A138" s="30"/>
      <c r="B138" s="30" t="s">
        <v>20</v>
      </c>
      <c r="C138" s="16" t="s">
        <v>104</v>
      </c>
      <c r="D138" s="57"/>
      <c r="E138" s="57"/>
      <c r="F138" s="57"/>
      <c r="G138" s="57"/>
      <c r="H138" s="94">
        <f>IF(H137=0,0,H139/H137)</f>
        <v>0</v>
      </c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94">
        <f>IF(U137=0,0,U139/U137)</f>
        <v>0</v>
      </c>
      <c r="V138" s="57"/>
      <c r="W138" s="57"/>
    </row>
    <row r="139" spans="1:23" s="23" customFormat="1" ht="14.25">
      <c r="A139" s="30"/>
      <c r="B139" s="30" t="s">
        <v>17</v>
      </c>
      <c r="C139" s="22" t="s">
        <v>2</v>
      </c>
      <c r="D139" s="104">
        <f>D137*D138</f>
        <v>0</v>
      </c>
      <c r="E139" s="104">
        <f>E137*E138</f>
        <v>0</v>
      </c>
      <c r="F139" s="104">
        <f>F137*F138</f>
        <v>0</v>
      </c>
      <c r="G139" s="104">
        <f>G137*G138</f>
        <v>0</v>
      </c>
      <c r="H139" s="94">
        <f>SUM(D139:G139)</f>
        <v>0</v>
      </c>
      <c r="I139" s="104">
        <f aca="true" t="shared" si="51" ref="I139:T139">I137*I138</f>
        <v>0</v>
      </c>
      <c r="J139" s="104">
        <f t="shared" si="51"/>
        <v>0</v>
      </c>
      <c r="K139" s="104">
        <f t="shared" si="51"/>
        <v>0</v>
      </c>
      <c r="L139" s="104">
        <f t="shared" si="51"/>
        <v>0</v>
      </c>
      <c r="M139" s="104">
        <f t="shared" si="51"/>
        <v>0</v>
      </c>
      <c r="N139" s="104">
        <f t="shared" si="51"/>
        <v>0</v>
      </c>
      <c r="O139" s="104">
        <f t="shared" si="51"/>
        <v>0</v>
      </c>
      <c r="P139" s="104">
        <f t="shared" si="51"/>
        <v>0</v>
      </c>
      <c r="Q139" s="104">
        <f t="shared" si="51"/>
        <v>0</v>
      </c>
      <c r="R139" s="104">
        <f t="shared" si="51"/>
        <v>0</v>
      </c>
      <c r="S139" s="104">
        <f t="shared" si="51"/>
        <v>0</v>
      </c>
      <c r="T139" s="104">
        <f t="shared" si="51"/>
        <v>0</v>
      </c>
      <c r="U139" s="94">
        <f>SUM(I139:T139)</f>
        <v>0</v>
      </c>
      <c r="V139" s="104">
        <f>V137*V138</f>
        <v>0</v>
      </c>
      <c r="W139" s="104">
        <f>W137*W138</f>
        <v>0</v>
      </c>
    </row>
    <row r="140" spans="1:23" s="23" customFormat="1" ht="14.25">
      <c r="A140" s="30"/>
      <c r="B140" s="30" t="s">
        <v>61</v>
      </c>
      <c r="C140" s="22" t="s">
        <v>62</v>
      </c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105">
        <f>IF(U139=0,0,(I140*I139+J140*J139+K140*K139+L140*L139+M139*M140+N139*N140+O139*O140+P139*P140+Q139*Q140+R139*R140+S139*S140+T139*T140)/U139)</f>
        <v>0</v>
      </c>
      <c r="V140" s="57"/>
      <c r="W140" s="57"/>
    </row>
    <row r="141" spans="1:23" s="23" customFormat="1" ht="14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</row>
    <row r="142" spans="1:23" s="23" customFormat="1" ht="15">
      <c r="A142" s="93"/>
      <c r="B142" s="93" t="s">
        <v>18</v>
      </c>
      <c r="C142" s="95"/>
      <c r="D142" s="65">
        <f aca="true" t="shared" si="52" ref="D142:W142">D136</f>
        <v>9</v>
      </c>
      <c r="E142" s="65">
        <f t="shared" si="52"/>
        <v>10</v>
      </c>
      <c r="F142" s="65">
        <f t="shared" si="52"/>
        <v>11</v>
      </c>
      <c r="G142" s="65">
        <f t="shared" si="52"/>
        <v>12</v>
      </c>
      <c r="H142" s="65">
        <f t="shared" si="52"/>
        <v>2013</v>
      </c>
      <c r="I142" s="65">
        <f t="shared" si="52"/>
        <v>1</v>
      </c>
      <c r="J142" s="65">
        <f t="shared" si="52"/>
        <v>2</v>
      </c>
      <c r="K142" s="65">
        <f t="shared" si="52"/>
        <v>3</v>
      </c>
      <c r="L142" s="65">
        <f t="shared" si="52"/>
        <v>4</v>
      </c>
      <c r="M142" s="65">
        <f t="shared" si="52"/>
        <v>5</v>
      </c>
      <c r="N142" s="65">
        <f t="shared" si="52"/>
        <v>6</v>
      </c>
      <c r="O142" s="65">
        <f t="shared" si="52"/>
        <v>7</v>
      </c>
      <c r="P142" s="65">
        <f t="shared" si="52"/>
        <v>8</v>
      </c>
      <c r="Q142" s="65">
        <f t="shared" si="52"/>
        <v>9</v>
      </c>
      <c r="R142" s="65">
        <f t="shared" si="52"/>
        <v>10</v>
      </c>
      <c r="S142" s="65">
        <f t="shared" si="52"/>
        <v>11</v>
      </c>
      <c r="T142" s="65">
        <f t="shared" si="52"/>
        <v>12</v>
      </c>
      <c r="U142" s="65">
        <f t="shared" si="52"/>
        <v>2014</v>
      </c>
      <c r="V142" s="65">
        <f t="shared" si="52"/>
        <v>2015</v>
      </c>
      <c r="W142" s="65">
        <f t="shared" si="52"/>
        <v>2016</v>
      </c>
    </row>
    <row r="143" spans="1:23" s="23" customFormat="1" ht="14.25">
      <c r="A143" s="30"/>
      <c r="B143" s="30" t="s">
        <v>16</v>
      </c>
      <c r="C143" s="22" t="s">
        <v>19</v>
      </c>
      <c r="D143" s="57"/>
      <c r="E143" s="57"/>
      <c r="F143" s="57"/>
      <c r="G143" s="57"/>
      <c r="H143" s="94">
        <f>IF(SUM(D143:G143)=0,0,AVERAGE(D143:G143))</f>
        <v>0</v>
      </c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94">
        <f>IF(SUM(I143:T143)=0,0,AVERAGE(I143:T143))</f>
        <v>0</v>
      </c>
      <c r="V143" s="57"/>
      <c r="W143" s="57"/>
    </row>
    <row r="144" spans="1:23" s="23" customFormat="1" ht="14.25">
      <c r="A144" s="30"/>
      <c r="B144" s="30" t="s">
        <v>20</v>
      </c>
      <c r="C144" s="16" t="s">
        <v>104</v>
      </c>
      <c r="D144" s="57"/>
      <c r="E144" s="57"/>
      <c r="F144" s="57"/>
      <c r="G144" s="57"/>
      <c r="H144" s="94">
        <f>IF(H143=0,0,H145/H143)</f>
        <v>0</v>
      </c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94">
        <f>IF(U143=0,0,U145/U143)</f>
        <v>0</v>
      </c>
      <c r="V144" s="57"/>
      <c r="W144" s="57"/>
    </row>
    <row r="145" spans="1:23" s="23" customFormat="1" ht="14.25">
      <c r="A145" s="30"/>
      <c r="B145" s="30" t="s">
        <v>17</v>
      </c>
      <c r="C145" s="22" t="s">
        <v>2</v>
      </c>
      <c r="D145" s="104">
        <f>D143*D144</f>
        <v>0</v>
      </c>
      <c r="E145" s="104">
        <f>E143*E144</f>
        <v>0</v>
      </c>
      <c r="F145" s="104">
        <f>F143*F144</f>
        <v>0</v>
      </c>
      <c r="G145" s="104">
        <f>G143*G144</f>
        <v>0</v>
      </c>
      <c r="H145" s="94">
        <f>SUM(D145:G145)</f>
        <v>0</v>
      </c>
      <c r="I145" s="104">
        <f aca="true" t="shared" si="53" ref="I145:T145">I143*I144</f>
        <v>0</v>
      </c>
      <c r="J145" s="104">
        <f t="shared" si="53"/>
        <v>0</v>
      </c>
      <c r="K145" s="104">
        <f t="shared" si="53"/>
        <v>0</v>
      </c>
      <c r="L145" s="104">
        <f t="shared" si="53"/>
        <v>0</v>
      </c>
      <c r="M145" s="104">
        <f t="shared" si="53"/>
        <v>0</v>
      </c>
      <c r="N145" s="104">
        <f t="shared" si="53"/>
        <v>0</v>
      </c>
      <c r="O145" s="104">
        <f t="shared" si="53"/>
        <v>0</v>
      </c>
      <c r="P145" s="104">
        <f t="shared" si="53"/>
        <v>0</v>
      </c>
      <c r="Q145" s="104">
        <f t="shared" si="53"/>
        <v>0</v>
      </c>
      <c r="R145" s="104">
        <f t="shared" si="53"/>
        <v>0</v>
      </c>
      <c r="S145" s="104">
        <f t="shared" si="53"/>
        <v>0</v>
      </c>
      <c r="T145" s="104">
        <f t="shared" si="53"/>
        <v>0</v>
      </c>
      <c r="U145" s="94">
        <f>SUM(I145:T145)</f>
        <v>0</v>
      </c>
      <c r="V145" s="104">
        <f>V143*V144</f>
        <v>0</v>
      </c>
      <c r="W145" s="104">
        <f>W143*W144</f>
        <v>0</v>
      </c>
    </row>
    <row r="146" spans="1:23" s="23" customFormat="1" ht="14.25">
      <c r="A146" s="30"/>
      <c r="B146" s="30" t="s">
        <v>61</v>
      </c>
      <c r="C146" s="22" t="s">
        <v>62</v>
      </c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105">
        <f>IF(U145=0,0,(I146*I145+J146*J145+K146*K145+L146*L145+M145*M146+N145*N146+O145*O146+P145*P146+Q145*Q146+R145*R146+S145*S146+T145*T146)/U145)</f>
        <v>0</v>
      </c>
      <c r="V146" s="57"/>
      <c r="W146" s="57"/>
    </row>
    <row r="147" spans="1:23" s="23" customFormat="1" ht="15">
      <c r="A147" s="69"/>
      <c r="B147" s="69" t="s">
        <v>69</v>
      </c>
      <c r="C147" s="60"/>
      <c r="D147" s="90">
        <f>SUM(D116,D122,D128,D133,D139,D145)</f>
        <v>0</v>
      </c>
      <c r="E147" s="90">
        <f aca="true" t="shared" si="54" ref="E147:W147">SUM(E116,E122,E128,E133,E139,E145)</f>
        <v>0</v>
      </c>
      <c r="F147" s="90">
        <f t="shared" si="54"/>
        <v>0</v>
      </c>
      <c r="G147" s="90">
        <f t="shared" si="54"/>
        <v>0</v>
      </c>
      <c r="H147" s="90">
        <f t="shared" si="54"/>
        <v>0</v>
      </c>
      <c r="I147" s="90">
        <f t="shared" si="54"/>
        <v>0</v>
      </c>
      <c r="J147" s="90">
        <f t="shared" si="54"/>
        <v>0</v>
      </c>
      <c r="K147" s="90">
        <f t="shared" si="54"/>
        <v>0</v>
      </c>
      <c r="L147" s="90">
        <f t="shared" si="54"/>
        <v>0</v>
      </c>
      <c r="M147" s="90">
        <f t="shared" si="54"/>
        <v>0</v>
      </c>
      <c r="N147" s="90">
        <f t="shared" si="54"/>
        <v>0</v>
      </c>
      <c r="O147" s="90">
        <f t="shared" si="54"/>
        <v>0</v>
      </c>
      <c r="P147" s="90">
        <f t="shared" si="54"/>
        <v>0</v>
      </c>
      <c r="Q147" s="90">
        <f t="shared" si="54"/>
        <v>0</v>
      </c>
      <c r="R147" s="90">
        <f t="shared" si="54"/>
        <v>0</v>
      </c>
      <c r="S147" s="90">
        <f t="shared" si="54"/>
        <v>0</v>
      </c>
      <c r="T147" s="90">
        <f t="shared" si="54"/>
        <v>0</v>
      </c>
      <c r="U147" s="90">
        <f t="shared" si="54"/>
        <v>0</v>
      </c>
      <c r="V147" s="90">
        <f t="shared" si="54"/>
        <v>0</v>
      </c>
      <c r="W147" s="90">
        <f t="shared" si="54"/>
        <v>0</v>
      </c>
    </row>
    <row r="148" spans="1:23" s="23" customFormat="1" ht="14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</row>
    <row r="149" spans="1:23" s="23" customFormat="1" ht="14.25" customHeight="1">
      <c r="A149" s="42" t="s">
        <v>66</v>
      </c>
      <c r="B149" s="42" t="s">
        <v>65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</row>
    <row r="150" spans="1:23" s="23" customFormat="1" ht="15">
      <c r="A150" s="93"/>
      <c r="B150" s="93" t="s">
        <v>18</v>
      </c>
      <c r="C150" s="95"/>
      <c r="D150" s="65">
        <f>D125</f>
        <v>9</v>
      </c>
      <c r="E150" s="65">
        <f>E125</f>
        <v>10</v>
      </c>
      <c r="F150" s="65">
        <f>F125</f>
        <v>11</v>
      </c>
      <c r="G150" s="65">
        <f>G125</f>
        <v>12</v>
      </c>
      <c r="H150" s="65">
        <f aca="true" t="shared" si="55" ref="H150:W150">H125</f>
        <v>2013</v>
      </c>
      <c r="I150" s="65">
        <f t="shared" si="55"/>
        <v>1</v>
      </c>
      <c r="J150" s="65">
        <f t="shared" si="55"/>
        <v>2</v>
      </c>
      <c r="K150" s="65">
        <f t="shared" si="55"/>
        <v>3</v>
      </c>
      <c r="L150" s="65">
        <f t="shared" si="55"/>
        <v>4</v>
      </c>
      <c r="M150" s="65">
        <f t="shared" si="55"/>
        <v>5</v>
      </c>
      <c r="N150" s="65">
        <f t="shared" si="55"/>
        <v>6</v>
      </c>
      <c r="O150" s="65">
        <f t="shared" si="55"/>
        <v>7</v>
      </c>
      <c r="P150" s="65">
        <f t="shared" si="55"/>
        <v>8</v>
      </c>
      <c r="Q150" s="65">
        <f t="shared" si="55"/>
        <v>9</v>
      </c>
      <c r="R150" s="65">
        <f t="shared" si="55"/>
        <v>10</v>
      </c>
      <c r="S150" s="65">
        <f t="shared" si="55"/>
        <v>11</v>
      </c>
      <c r="T150" s="65">
        <f t="shared" si="55"/>
        <v>12</v>
      </c>
      <c r="U150" s="65">
        <f t="shared" si="55"/>
        <v>2014</v>
      </c>
      <c r="V150" s="65">
        <f t="shared" si="55"/>
        <v>2015</v>
      </c>
      <c r="W150" s="65">
        <f t="shared" si="55"/>
        <v>2016</v>
      </c>
    </row>
    <row r="151" spans="1:23" s="23" customFormat="1" ht="14.25">
      <c r="A151" s="30"/>
      <c r="B151" s="30" t="s">
        <v>16</v>
      </c>
      <c r="C151" s="22" t="s">
        <v>19</v>
      </c>
      <c r="D151" s="57"/>
      <c r="E151" s="57"/>
      <c r="F151" s="57"/>
      <c r="G151" s="57"/>
      <c r="H151" s="94">
        <f>IF(SUM(D151:G151)=0,0,AVERAGE(D151:G151))</f>
        <v>0</v>
      </c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94">
        <f>IF(SUM(I151:T151)=0,0,AVERAGE(I151:T151))</f>
        <v>0</v>
      </c>
      <c r="V151" s="57"/>
      <c r="W151" s="57"/>
    </row>
    <row r="152" spans="1:23" s="23" customFormat="1" ht="14.25">
      <c r="A152" s="30"/>
      <c r="B152" s="30" t="s">
        <v>20</v>
      </c>
      <c r="C152" s="16" t="s">
        <v>104</v>
      </c>
      <c r="D152" s="57"/>
      <c r="E152" s="57"/>
      <c r="F152" s="57"/>
      <c r="G152" s="57"/>
      <c r="H152" s="94">
        <f>IF(H151=0,0,H153/H151)</f>
        <v>0</v>
      </c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94">
        <f>IF(U151=0,0,U153/U151)</f>
        <v>0</v>
      </c>
      <c r="V152" s="57"/>
      <c r="W152" s="57"/>
    </row>
    <row r="153" spans="1:23" s="23" customFormat="1" ht="14.25">
      <c r="A153" s="30"/>
      <c r="B153" s="30" t="s">
        <v>17</v>
      </c>
      <c r="C153" s="22" t="s">
        <v>2</v>
      </c>
      <c r="D153" s="104">
        <f>D151*D152</f>
        <v>0</v>
      </c>
      <c r="E153" s="104">
        <f>E151*E152</f>
        <v>0</v>
      </c>
      <c r="F153" s="104">
        <f>F151*F152</f>
        <v>0</v>
      </c>
      <c r="G153" s="104">
        <f>G151*G152</f>
        <v>0</v>
      </c>
      <c r="H153" s="94">
        <f>SUM(D153:G153)</f>
        <v>0</v>
      </c>
      <c r="I153" s="104">
        <f aca="true" t="shared" si="56" ref="I153:T153">I151*I152</f>
        <v>0</v>
      </c>
      <c r="J153" s="104">
        <f t="shared" si="56"/>
        <v>0</v>
      </c>
      <c r="K153" s="104">
        <f t="shared" si="56"/>
        <v>0</v>
      </c>
      <c r="L153" s="104">
        <f t="shared" si="56"/>
        <v>0</v>
      </c>
      <c r="M153" s="104">
        <f t="shared" si="56"/>
        <v>0</v>
      </c>
      <c r="N153" s="104">
        <f t="shared" si="56"/>
        <v>0</v>
      </c>
      <c r="O153" s="104">
        <f t="shared" si="56"/>
        <v>0</v>
      </c>
      <c r="P153" s="104">
        <f t="shared" si="56"/>
        <v>0</v>
      </c>
      <c r="Q153" s="104">
        <f t="shared" si="56"/>
        <v>0</v>
      </c>
      <c r="R153" s="104">
        <f t="shared" si="56"/>
        <v>0</v>
      </c>
      <c r="S153" s="104">
        <f t="shared" si="56"/>
        <v>0</v>
      </c>
      <c r="T153" s="104">
        <f t="shared" si="56"/>
        <v>0</v>
      </c>
      <c r="U153" s="94">
        <f>SUM(I153:T153)</f>
        <v>0</v>
      </c>
      <c r="V153" s="104">
        <f>V151*V152</f>
        <v>0</v>
      </c>
      <c r="W153" s="104">
        <f>W151*W152</f>
        <v>0</v>
      </c>
    </row>
    <row r="154" spans="1:23" s="23" customFormat="1" ht="14.25">
      <c r="A154" s="30"/>
      <c r="B154" s="30" t="s">
        <v>61</v>
      </c>
      <c r="C154" s="22" t="s">
        <v>62</v>
      </c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105">
        <f>IF(U153=0,0,(I154*I153+J154*J153+K154*K153+L154*L153+M153*M154+N153*N154+O153*O154+P153*P154+Q153*Q154+R153*R154+S153*S154+T153*T154)/U153)</f>
        <v>0</v>
      </c>
      <c r="V154" s="57"/>
      <c r="W154" s="57"/>
    </row>
    <row r="155" spans="1:23" s="23" customFormat="1" ht="14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</row>
    <row r="156" spans="1:23" s="23" customFormat="1" ht="15">
      <c r="A156" s="93"/>
      <c r="B156" s="93" t="s">
        <v>18</v>
      </c>
      <c r="C156" s="95"/>
      <c r="D156" s="65">
        <f>D150</f>
        <v>9</v>
      </c>
      <c r="E156" s="65">
        <f>E150</f>
        <v>10</v>
      </c>
      <c r="F156" s="65">
        <f>F150</f>
        <v>11</v>
      </c>
      <c r="G156" s="65">
        <f>G150</f>
        <v>12</v>
      </c>
      <c r="H156" s="65">
        <f aca="true" t="shared" si="57" ref="H156:W156">H150</f>
        <v>2013</v>
      </c>
      <c r="I156" s="65">
        <f t="shared" si="57"/>
        <v>1</v>
      </c>
      <c r="J156" s="65">
        <f t="shared" si="57"/>
        <v>2</v>
      </c>
      <c r="K156" s="65">
        <f t="shared" si="57"/>
        <v>3</v>
      </c>
      <c r="L156" s="65">
        <f t="shared" si="57"/>
        <v>4</v>
      </c>
      <c r="M156" s="65">
        <f t="shared" si="57"/>
        <v>5</v>
      </c>
      <c r="N156" s="65">
        <f t="shared" si="57"/>
        <v>6</v>
      </c>
      <c r="O156" s="65">
        <f t="shared" si="57"/>
        <v>7</v>
      </c>
      <c r="P156" s="65">
        <f t="shared" si="57"/>
        <v>8</v>
      </c>
      <c r="Q156" s="65">
        <f t="shared" si="57"/>
        <v>9</v>
      </c>
      <c r="R156" s="65">
        <f t="shared" si="57"/>
        <v>10</v>
      </c>
      <c r="S156" s="65">
        <f t="shared" si="57"/>
        <v>11</v>
      </c>
      <c r="T156" s="65">
        <f t="shared" si="57"/>
        <v>12</v>
      </c>
      <c r="U156" s="65">
        <f t="shared" si="57"/>
        <v>2014</v>
      </c>
      <c r="V156" s="65">
        <f t="shared" si="57"/>
        <v>2015</v>
      </c>
      <c r="W156" s="65">
        <f t="shared" si="57"/>
        <v>2016</v>
      </c>
    </row>
    <row r="157" spans="1:23" s="23" customFormat="1" ht="14.25">
      <c r="A157" s="30"/>
      <c r="B157" s="30" t="s">
        <v>16</v>
      </c>
      <c r="C157" s="22" t="s">
        <v>19</v>
      </c>
      <c r="D157" s="57"/>
      <c r="E157" s="57"/>
      <c r="F157" s="57"/>
      <c r="G157" s="57"/>
      <c r="H157" s="94">
        <f>IF(SUM(D157:G157)=0,0,AVERAGE(D157:G157))</f>
        <v>0</v>
      </c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94">
        <f>IF(SUM(I157:T157)=0,0,AVERAGE(I157:T157))</f>
        <v>0</v>
      </c>
      <c r="V157" s="57"/>
      <c r="W157" s="57"/>
    </row>
    <row r="158" spans="1:23" s="23" customFormat="1" ht="14.25">
      <c r="A158" s="30"/>
      <c r="B158" s="30" t="s">
        <v>20</v>
      </c>
      <c r="C158" s="16" t="s">
        <v>104</v>
      </c>
      <c r="D158" s="57"/>
      <c r="E158" s="57"/>
      <c r="F158" s="57"/>
      <c r="G158" s="57"/>
      <c r="H158" s="94">
        <f>IF(H157=0,0,H159/H157)</f>
        <v>0</v>
      </c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94">
        <f>IF(U157=0,0,U159/U157)</f>
        <v>0</v>
      </c>
      <c r="V158" s="57"/>
      <c r="W158" s="57"/>
    </row>
    <row r="159" spans="1:23" s="23" customFormat="1" ht="14.25">
      <c r="A159" s="30"/>
      <c r="B159" s="30" t="s">
        <v>17</v>
      </c>
      <c r="C159" s="22" t="s">
        <v>2</v>
      </c>
      <c r="D159" s="104">
        <f>D157*D158</f>
        <v>0</v>
      </c>
      <c r="E159" s="104">
        <f>E157*E158</f>
        <v>0</v>
      </c>
      <c r="F159" s="104">
        <f>F157*F158</f>
        <v>0</v>
      </c>
      <c r="G159" s="104">
        <f>G157*G158</f>
        <v>0</v>
      </c>
      <c r="H159" s="94">
        <f>SUM(D159:G159)</f>
        <v>0</v>
      </c>
      <c r="I159" s="104">
        <f aca="true" t="shared" si="58" ref="I159:T159">I157*I158</f>
        <v>0</v>
      </c>
      <c r="J159" s="104">
        <f t="shared" si="58"/>
        <v>0</v>
      </c>
      <c r="K159" s="104">
        <f t="shared" si="58"/>
        <v>0</v>
      </c>
      <c r="L159" s="104">
        <f t="shared" si="58"/>
        <v>0</v>
      </c>
      <c r="M159" s="104">
        <f t="shared" si="58"/>
        <v>0</v>
      </c>
      <c r="N159" s="104">
        <f t="shared" si="58"/>
        <v>0</v>
      </c>
      <c r="O159" s="104">
        <f t="shared" si="58"/>
        <v>0</v>
      </c>
      <c r="P159" s="104">
        <f t="shared" si="58"/>
        <v>0</v>
      </c>
      <c r="Q159" s="104">
        <f t="shared" si="58"/>
        <v>0</v>
      </c>
      <c r="R159" s="104">
        <f t="shared" si="58"/>
        <v>0</v>
      </c>
      <c r="S159" s="104">
        <f t="shared" si="58"/>
        <v>0</v>
      </c>
      <c r="T159" s="104">
        <f t="shared" si="58"/>
        <v>0</v>
      </c>
      <c r="U159" s="94">
        <f>SUM(I159:T159)</f>
        <v>0</v>
      </c>
      <c r="V159" s="104">
        <f>V157*V158</f>
        <v>0</v>
      </c>
      <c r="W159" s="104">
        <f>W157*W158</f>
        <v>0</v>
      </c>
    </row>
    <row r="160" spans="1:23" s="23" customFormat="1" ht="14.25">
      <c r="A160" s="30"/>
      <c r="B160" s="30" t="s">
        <v>61</v>
      </c>
      <c r="C160" s="22" t="s">
        <v>62</v>
      </c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105">
        <f>IF(U159=0,0,(I160*I159+J160*J159+K160*K159+L160*L159+M159*M160+N159*N160+O159*O160+P159*P160+Q159*Q160+R159*R160+S159*S160+T159*T160)/U159)</f>
        <v>0</v>
      </c>
      <c r="V160" s="57"/>
      <c r="W160" s="57"/>
    </row>
    <row r="161" spans="1:23" s="23" customFormat="1" ht="14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</row>
    <row r="162" spans="1:23" s="23" customFormat="1" ht="15">
      <c r="A162" s="93"/>
      <c r="B162" s="93" t="s">
        <v>18</v>
      </c>
      <c r="C162" s="95"/>
      <c r="D162" s="65">
        <f>D156</f>
        <v>9</v>
      </c>
      <c r="E162" s="65">
        <f>E156</f>
        <v>10</v>
      </c>
      <c r="F162" s="65">
        <f>F156</f>
        <v>11</v>
      </c>
      <c r="G162" s="65">
        <f>G156</f>
        <v>12</v>
      </c>
      <c r="H162" s="65">
        <f aca="true" t="shared" si="59" ref="H162:W162">H156</f>
        <v>2013</v>
      </c>
      <c r="I162" s="65">
        <f t="shared" si="59"/>
        <v>1</v>
      </c>
      <c r="J162" s="65">
        <f t="shared" si="59"/>
        <v>2</v>
      </c>
      <c r="K162" s="65">
        <f t="shared" si="59"/>
        <v>3</v>
      </c>
      <c r="L162" s="65">
        <f t="shared" si="59"/>
        <v>4</v>
      </c>
      <c r="M162" s="65">
        <f t="shared" si="59"/>
        <v>5</v>
      </c>
      <c r="N162" s="65">
        <f t="shared" si="59"/>
        <v>6</v>
      </c>
      <c r="O162" s="65">
        <f t="shared" si="59"/>
        <v>7</v>
      </c>
      <c r="P162" s="65">
        <f t="shared" si="59"/>
        <v>8</v>
      </c>
      <c r="Q162" s="65">
        <f t="shared" si="59"/>
        <v>9</v>
      </c>
      <c r="R162" s="65">
        <f t="shared" si="59"/>
        <v>10</v>
      </c>
      <c r="S162" s="65">
        <f t="shared" si="59"/>
        <v>11</v>
      </c>
      <c r="T162" s="65">
        <f t="shared" si="59"/>
        <v>12</v>
      </c>
      <c r="U162" s="65">
        <f t="shared" si="59"/>
        <v>2014</v>
      </c>
      <c r="V162" s="65">
        <f t="shared" si="59"/>
        <v>2015</v>
      </c>
      <c r="W162" s="65">
        <f t="shared" si="59"/>
        <v>2016</v>
      </c>
    </row>
    <row r="163" spans="1:23" s="23" customFormat="1" ht="14.25">
      <c r="A163" s="30"/>
      <c r="B163" s="30" t="s">
        <v>16</v>
      </c>
      <c r="C163" s="22" t="s">
        <v>19</v>
      </c>
      <c r="D163" s="57"/>
      <c r="E163" s="57"/>
      <c r="F163" s="57"/>
      <c r="G163" s="57"/>
      <c r="H163" s="94">
        <f>IF(SUM(D163:G163)=0,0,AVERAGE(D163:G163))</f>
        <v>0</v>
      </c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94">
        <f>IF(SUM(I163:T163)=0,0,AVERAGE(I163:T163))</f>
        <v>0</v>
      </c>
      <c r="V163" s="57"/>
      <c r="W163" s="57"/>
    </row>
    <row r="164" spans="1:23" s="23" customFormat="1" ht="14.25">
      <c r="A164" s="30"/>
      <c r="B164" s="30" t="s">
        <v>20</v>
      </c>
      <c r="C164" s="16" t="s">
        <v>104</v>
      </c>
      <c r="D164" s="57"/>
      <c r="E164" s="57"/>
      <c r="F164" s="57"/>
      <c r="G164" s="57"/>
      <c r="H164" s="94">
        <f>IF(H163=0,0,H165/H163)</f>
        <v>0</v>
      </c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94">
        <f>IF(U163=0,0,U165/U163)</f>
        <v>0</v>
      </c>
      <c r="V164" s="57"/>
      <c r="W164" s="57"/>
    </row>
    <row r="165" spans="1:23" s="23" customFormat="1" ht="14.25">
      <c r="A165" s="30"/>
      <c r="B165" s="30" t="s">
        <v>17</v>
      </c>
      <c r="C165" s="22" t="s">
        <v>2</v>
      </c>
      <c r="D165" s="104">
        <f>D163*D164</f>
        <v>0</v>
      </c>
      <c r="E165" s="104">
        <f>E163*E164</f>
        <v>0</v>
      </c>
      <c r="F165" s="104">
        <f>F163*F164</f>
        <v>0</v>
      </c>
      <c r="G165" s="104">
        <f>G163*G164</f>
        <v>0</v>
      </c>
      <c r="H165" s="94">
        <f>SUM(D165:G165)</f>
        <v>0</v>
      </c>
      <c r="I165" s="104">
        <f aca="true" t="shared" si="60" ref="I165:T165">I163*I164</f>
        <v>0</v>
      </c>
      <c r="J165" s="104">
        <f t="shared" si="60"/>
        <v>0</v>
      </c>
      <c r="K165" s="104">
        <f t="shared" si="60"/>
        <v>0</v>
      </c>
      <c r="L165" s="104">
        <f t="shared" si="60"/>
        <v>0</v>
      </c>
      <c r="M165" s="104">
        <f t="shared" si="60"/>
        <v>0</v>
      </c>
      <c r="N165" s="104">
        <f t="shared" si="60"/>
        <v>0</v>
      </c>
      <c r="O165" s="104">
        <f t="shared" si="60"/>
        <v>0</v>
      </c>
      <c r="P165" s="104">
        <f t="shared" si="60"/>
        <v>0</v>
      </c>
      <c r="Q165" s="104">
        <f t="shared" si="60"/>
        <v>0</v>
      </c>
      <c r="R165" s="104">
        <f t="shared" si="60"/>
        <v>0</v>
      </c>
      <c r="S165" s="104">
        <f t="shared" si="60"/>
        <v>0</v>
      </c>
      <c r="T165" s="104">
        <f t="shared" si="60"/>
        <v>0</v>
      </c>
      <c r="U165" s="94">
        <f>SUM(I165:T165)</f>
        <v>0</v>
      </c>
      <c r="V165" s="104">
        <f>V163*V164</f>
        <v>0</v>
      </c>
      <c r="W165" s="104">
        <f>W163*W164</f>
        <v>0</v>
      </c>
    </row>
    <row r="166" spans="1:23" s="23" customFormat="1" ht="14.25">
      <c r="A166" s="30"/>
      <c r="B166" s="30" t="s">
        <v>61</v>
      </c>
      <c r="C166" s="22" t="s">
        <v>62</v>
      </c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105">
        <f>IF(U165=0,0,(I166*I165+J166*J165+K166*K165+L166*L165+M165*M166+N165*N166+O165*O166+P165*P166+Q165*Q166+R165*R166+S165*S166+T165*T166)/U165)</f>
        <v>0</v>
      </c>
      <c r="V166" s="57"/>
      <c r="W166" s="57"/>
    </row>
    <row r="167" spans="1:23" s="23" customFormat="1" ht="15">
      <c r="A167" s="93"/>
      <c r="B167" s="93" t="s">
        <v>18</v>
      </c>
      <c r="C167" s="95"/>
      <c r="D167" s="65">
        <f>D142</f>
        <v>9</v>
      </c>
      <c r="E167" s="65">
        <f>E142</f>
        <v>10</v>
      </c>
      <c r="F167" s="65">
        <f>F142</f>
        <v>11</v>
      </c>
      <c r="G167" s="65">
        <f>G142</f>
        <v>12</v>
      </c>
      <c r="H167" s="65">
        <f aca="true" t="shared" si="61" ref="H167:W167">H142</f>
        <v>2013</v>
      </c>
      <c r="I167" s="65">
        <f t="shared" si="61"/>
        <v>1</v>
      </c>
      <c r="J167" s="65">
        <f t="shared" si="61"/>
        <v>2</v>
      </c>
      <c r="K167" s="65">
        <f t="shared" si="61"/>
        <v>3</v>
      </c>
      <c r="L167" s="65">
        <f t="shared" si="61"/>
        <v>4</v>
      </c>
      <c r="M167" s="65">
        <f t="shared" si="61"/>
        <v>5</v>
      </c>
      <c r="N167" s="65">
        <f t="shared" si="61"/>
        <v>6</v>
      </c>
      <c r="O167" s="65">
        <f t="shared" si="61"/>
        <v>7</v>
      </c>
      <c r="P167" s="65">
        <f t="shared" si="61"/>
        <v>8</v>
      </c>
      <c r="Q167" s="65">
        <f t="shared" si="61"/>
        <v>9</v>
      </c>
      <c r="R167" s="65">
        <f t="shared" si="61"/>
        <v>10</v>
      </c>
      <c r="S167" s="65">
        <f t="shared" si="61"/>
        <v>11</v>
      </c>
      <c r="T167" s="65">
        <f t="shared" si="61"/>
        <v>12</v>
      </c>
      <c r="U167" s="65">
        <f t="shared" si="61"/>
        <v>2014</v>
      </c>
      <c r="V167" s="65">
        <f t="shared" si="61"/>
        <v>2015</v>
      </c>
      <c r="W167" s="65">
        <f t="shared" si="61"/>
        <v>2016</v>
      </c>
    </row>
    <row r="168" spans="1:23" s="23" customFormat="1" ht="14.25">
      <c r="A168" s="30"/>
      <c r="B168" s="30" t="s">
        <v>16</v>
      </c>
      <c r="C168" s="22" t="s">
        <v>19</v>
      </c>
      <c r="D168" s="57"/>
      <c r="E168" s="57"/>
      <c r="F168" s="57"/>
      <c r="G168" s="57"/>
      <c r="H168" s="94">
        <f>IF(SUM(D168:G168)=0,0,AVERAGE(D168:G168))</f>
        <v>0</v>
      </c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94">
        <f>IF(SUM(I168:T168)=0,0,AVERAGE(I168:T168))</f>
        <v>0</v>
      </c>
      <c r="V168" s="57"/>
      <c r="W168" s="57"/>
    </row>
    <row r="169" spans="1:23" s="23" customFormat="1" ht="14.25">
      <c r="A169" s="30"/>
      <c r="B169" s="30" t="s">
        <v>20</v>
      </c>
      <c r="C169" s="16" t="s">
        <v>104</v>
      </c>
      <c r="D169" s="57"/>
      <c r="E169" s="57"/>
      <c r="F169" s="57"/>
      <c r="G169" s="57"/>
      <c r="H169" s="94">
        <f>IF(H168=0,0,H170/H168)</f>
        <v>0</v>
      </c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94">
        <f>IF(U168=0,0,U170/U168)</f>
        <v>0</v>
      </c>
      <c r="V169" s="57"/>
      <c r="W169" s="57"/>
    </row>
    <row r="170" spans="1:23" s="23" customFormat="1" ht="14.25">
      <c r="A170" s="30"/>
      <c r="B170" s="30" t="s">
        <v>17</v>
      </c>
      <c r="C170" s="22" t="s">
        <v>2</v>
      </c>
      <c r="D170" s="104">
        <f>D168*D169</f>
        <v>0</v>
      </c>
      <c r="E170" s="104">
        <f>E168*E169</f>
        <v>0</v>
      </c>
      <c r="F170" s="104">
        <f>F168*F169</f>
        <v>0</v>
      </c>
      <c r="G170" s="104">
        <f>G168*G169</f>
        <v>0</v>
      </c>
      <c r="H170" s="94">
        <f>SUM(D170:G170)</f>
        <v>0</v>
      </c>
      <c r="I170" s="104">
        <f aca="true" t="shared" si="62" ref="I170:T170">I168*I169</f>
        <v>0</v>
      </c>
      <c r="J170" s="104">
        <f t="shared" si="62"/>
        <v>0</v>
      </c>
      <c r="K170" s="104">
        <f t="shared" si="62"/>
        <v>0</v>
      </c>
      <c r="L170" s="104">
        <f t="shared" si="62"/>
        <v>0</v>
      </c>
      <c r="M170" s="104">
        <f t="shared" si="62"/>
        <v>0</v>
      </c>
      <c r="N170" s="104">
        <f t="shared" si="62"/>
        <v>0</v>
      </c>
      <c r="O170" s="104">
        <f t="shared" si="62"/>
        <v>0</v>
      </c>
      <c r="P170" s="104">
        <f t="shared" si="62"/>
        <v>0</v>
      </c>
      <c r="Q170" s="104">
        <f t="shared" si="62"/>
        <v>0</v>
      </c>
      <c r="R170" s="104">
        <f t="shared" si="62"/>
        <v>0</v>
      </c>
      <c r="S170" s="104">
        <f t="shared" si="62"/>
        <v>0</v>
      </c>
      <c r="T170" s="104">
        <f t="shared" si="62"/>
        <v>0</v>
      </c>
      <c r="U170" s="94">
        <f>SUM(I170:T170)</f>
        <v>0</v>
      </c>
      <c r="V170" s="104">
        <f>V168*V169</f>
        <v>0</v>
      </c>
      <c r="W170" s="104">
        <f>W168*W169</f>
        <v>0</v>
      </c>
    </row>
    <row r="171" spans="1:23" s="23" customFormat="1" ht="14.25">
      <c r="A171" s="30"/>
      <c r="B171" s="30" t="s">
        <v>61</v>
      </c>
      <c r="C171" s="22" t="s">
        <v>62</v>
      </c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105">
        <f>IF(U170=0,0,(I171*I170+J171*J170+K171*K170+L171*L170+M170*M171+N170*N171+O170*O171+P170*P171+Q170*Q171+R170*R171+S170*S171+T170*T171)/U170)</f>
        <v>0</v>
      </c>
      <c r="V171" s="57"/>
      <c r="W171" s="57"/>
    </row>
    <row r="172" spans="1:23" s="23" customFormat="1" ht="14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</row>
    <row r="173" spans="1:23" s="23" customFormat="1" ht="15">
      <c r="A173" s="93"/>
      <c r="B173" s="93" t="s">
        <v>18</v>
      </c>
      <c r="C173" s="95"/>
      <c r="D173" s="65">
        <f aca="true" t="shared" si="63" ref="D173:W173">D167</f>
        <v>9</v>
      </c>
      <c r="E173" s="65">
        <f t="shared" si="63"/>
        <v>10</v>
      </c>
      <c r="F173" s="65">
        <f t="shared" si="63"/>
        <v>11</v>
      </c>
      <c r="G173" s="65">
        <f t="shared" si="63"/>
        <v>12</v>
      </c>
      <c r="H173" s="65">
        <f t="shared" si="63"/>
        <v>2013</v>
      </c>
      <c r="I173" s="65">
        <f t="shared" si="63"/>
        <v>1</v>
      </c>
      <c r="J173" s="65">
        <f t="shared" si="63"/>
        <v>2</v>
      </c>
      <c r="K173" s="65">
        <f t="shared" si="63"/>
        <v>3</v>
      </c>
      <c r="L173" s="65">
        <f t="shared" si="63"/>
        <v>4</v>
      </c>
      <c r="M173" s="65">
        <f t="shared" si="63"/>
        <v>5</v>
      </c>
      <c r="N173" s="65">
        <f t="shared" si="63"/>
        <v>6</v>
      </c>
      <c r="O173" s="65">
        <f t="shared" si="63"/>
        <v>7</v>
      </c>
      <c r="P173" s="65">
        <f t="shared" si="63"/>
        <v>8</v>
      </c>
      <c r="Q173" s="65">
        <f t="shared" si="63"/>
        <v>9</v>
      </c>
      <c r="R173" s="65">
        <f t="shared" si="63"/>
        <v>10</v>
      </c>
      <c r="S173" s="65">
        <f t="shared" si="63"/>
        <v>11</v>
      </c>
      <c r="T173" s="65">
        <f t="shared" si="63"/>
        <v>12</v>
      </c>
      <c r="U173" s="65">
        <f t="shared" si="63"/>
        <v>2014</v>
      </c>
      <c r="V173" s="65">
        <f t="shared" si="63"/>
        <v>2015</v>
      </c>
      <c r="W173" s="65">
        <f t="shared" si="63"/>
        <v>2016</v>
      </c>
    </row>
    <row r="174" spans="1:23" s="23" customFormat="1" ht="14.25">
      <c r="A174" s="30"/>
      <c r="B174" s="30" t="s">
        <v>16</v>
      </c>
      <c r="C174" s="22" t="s">
        <v>19</v>
      </c>
      <c r="D174" s="57"/>
      <c r="E174" s="57"/>
      <c r="F174" s="57"/>
      <c r="G174" s="57"/>
      <c r="H174" s="94">
        <f>IF(SUM(D174:G174)=0,0,AVERAGE(D174:G174))</f>
        <v>0</v>
      </c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94">
        <f>IF(SUM(I174:T174)=0,0,AVERAGE(I174:T174))</f>
        <v>0</v>
      </c>
      <c r="V174" s="57"/>
      <c r="W174" s="57"/>
    </row>
    <row r="175" spans="1:23" s="23" customFormat="1" ht="14.25">
      <c r="A175" s="30"/>
      <c r="B175" s="30" t="s">
        <v>20</v>
      </c>
      <c r="C175" s="16" t="s">
        <v>104</v>
      </c>
      <c r="D175" s="57"/>
      <c r="E175" s="57"/>
      <c r="F175" s="57"/>
      <c r="G175" s="57"/>
      <c r="H175" s="94">
        <f>IF(H174=0,0,H176/H174)</f>
        <v>0</v>
      </c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94">
        <f>IF(U174=0,0,U176/U174)</f>
        <v>0</v>
      </c>
      <c r="V175" s="57"/>
      <c r="W175" s="57"/>
    </row>
    <row r="176" spans="1:23" s="23" customFormat="1" ht="14.25">
      <c r="A176" s="30"/>
      <c r="B176" s="30" t="s">
        <v>17</v>
      </c>
      <c r="C176" s="22" t="s">
        <v>2</v>
      </c>
      <c r="D176" s="104">
        <f>D174*D175</f>
        <v>0</v>
      </c>
      <c r="E176" s="104">
        <f>E174*E175</f>
        <v>0</v>
      </c>
      <c r="F176" s="104">
        <f>F174*F175</f>
        <v>0</v>
      </c>
      <c r="G176" s="104">
        <f>G174*G175</f>
        <v>0</v>
      </c>
      <c r="H176" s="94">
        <f>SUM(D176:G176)</f>
        <v>0</v>
      </c>
      <c r="I176" s="104">
        <f aca="true" t="shared" si="64" ref="I176:T176">I174*I175</f>
        <v>0</v>
      </c>
      <c r="J176" s="104">
        <f t="shared" si="64"/>
        <v>0</v>
      </c>
      <c r="K176" s="104">
        <f t="shared" si="64"/>
        <v>0</v>
      </c>
      <c r="L176" s="104">
        <f t="shared" si="64"/>
        <v>0</v>
      </c>
      <c r="M176" s="104">
        <f t="shared" si="64"/>
        <v>0</v>
      </c>
      <c r="N176" s="104">
        <f t="shared" si="64"/>
        <v>0</v>
      </c>
      <c r="O176" s="104">
        <f t="shared" si="64"/>
        <v>0</v>
      </c>
      <c r="P176" s="104">
        <f t="shared" si="64"/>
        <v>0</v>
      </c>
      <c r="Q176" s="104">
        <f t="shared" si="64"/>
        <v>0</v>
      </c>
      <c r="R176" s="104">
        <f t="shared" si="64"/>
        <v>0</v>
      </c>
      <c r="S176" s="104">
        <f t="shared" si="64"/>
        <v>0</v>
      </c>
      <c r="T176" s="104">
        <f t="shared" si="64"/>
        <v>0</v>
      </c>
      <c r="U176" s="94">
        <f>SUM(I176:T176)</f>
        <v>0</v>
      </c>
      <c r="V176" s="104">
        <f>V174*V175</f>
        <v>0</v>
      </c>
      <c r="W176" s="104">
        <f>W174*W175</f>
        <v>0</v>
      </c>
    </row>
    <row r="177" spans="1:23" s="23" customFormat="1" ht="14.25">
      <c r="A177" s="30"/>
      <c r="B177" s="30" t="s">
        <v>61</v>
      </c>
      <c r="C177" s="22" t="s">
        <v>62</v>
      </c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105">
        <f>IF(U176=0,0,(I177*I176+J177*J176+K177*K176+L177*L176+M176*M177+N176*N177+O176*O177+P176*P177+Q176*Q177+R176*R177+S176*S177+T176*T177)/U176)</f>
        <v>0</v>
      </c>
      <c r="V177" s="57"/>
      <c r="W177" s="57"/>
    </row>
    <row r="178" spans="1:23" s="23" customFormat="1" ht="14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</row>
    <row r="179" spans="1:23" s="23" customFormat="1" ht="15">
      <c r="A179" s="93"/>
      <c r="B179" s="93" t="s">
        <v>18</v>
      </c>
      <c r="C179" s="95"/>
      <c r="D179" s="65">
        <f aca="true" t="shared" si="65" ref="D179:W179">D173</f>
        <v>9</v>
      </c>
      <c r="E179" s="65">
        <f t="shared" si="65"/>
        <v>10</v>
      </c>
      <c r="F179" s="65">
        <f t="shared" si="65"/>
        <v>11</v>
      </c>
      <c r="G179" s="65">
        <f t="shared" si="65"/>
        <v>12</v>
      </c>
      <c r="H179" s="65">
        <f t="shared" si="65"/>
        <v>2013</v>
      </c>
      <c r="I179" s="65">
        <f t="shared" si="65"/>
        <v>1</v>
      </c>
      <c r="J179" s="65">
        <f t="shared" si="65"/>
        <v>2</v>
      </c>
      <c r="K179" s="65">
        <f t="shared" si="65"/>
        <v>3</v>
      </c>
      <c r="L179" s="65">
        <f t="shared" si="65"/>
        <v>4</v>
      </c>
      <c r="M179" s="65">
        <f t="shared" si="65"/>
        <v>5</v>
      </c>
      <c r="N179" s="65">
        <f t="shared" si="65"/>
        <v>6</v>
      </c>
      <c r="O179" s="65">
        <f t="shared" si="65"/>
        <v>7</v>
      </c>
      <c r="P179" s="65">
        <f t="shared" si="65"/>
        <v>8</v>
      </c>
      <c r="Q179" s="65">
        <f t="shared" si="65"/>
        <v>9</v>
      </c>
      <c r="R179" s="65">
        <f t="shared" si="65"/>
        <v>10</v>
      </c>
      <c r="S179" s="65">
        <f t="shared" si="65"/>
        <v>11</v>
      </c>
      <c r="T179" s="65">
        <f t="shared" si="65"/>
        <v>12</v>
      </c>
      <c r="U179" s="65">
        <f t="shared" si="65"/>
        <v>2014</v>
      </c>
      <c r="V179" s="65">
        <f t="shared" si="65"/>
        <v>2015</v>
      </c>
      <c r="W179" s="65">
        <f t="shared" si="65"/>
        <v>2016</v>
      </c>
    </row>
    <row r="180" spans="1:23" s="23" customFormat="1" ht="14.25">
      <c r="A180" s="30"/>
      <c r="B180" s="30" t="s">
        <v>16</v>
      </c>
      <c r="C180" s="22" t="s">
        <v>19</v>
      </c>
      <c r="D180" s="57"/>
      <c r="E180" s="57"/>
      <c r="F180" s="57"/>
      <c r="G180" s="57"/>
      <c r="H180" s="94">
        <f>IF(SUM(D180:G180)=0,0,AVERAGE(D180:G180))</f>
        <v>0</v>
      </c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94">
        <f>IF(SUM(I180:T180)=0,0,AVERAGE(I180:T180))</f>
        <v>0</v>
      </c>
      <c r="V180" s="57"/>
      <c r="W180" s="57"/>
    </row>
    <row r="181" spans="1:23" s="23" customFormat="1" ht="14.25">
      <c r="A181" s="30"/>
      <c r="B181" s="30" t="s">
        <v>20</v>
      </c>
      <c r="C181" s="16" t="s">
        <v>104</v>
      </c>
      <c r="D181" s="57"/>
      <c r="E181" s="57"/>
      <c r="F181" s="57"/>
      <c r="G181" s="57"/>
      <c r="H181" s="94">
        <f>IF(H180=0,0,H182/H180)</f>
        <v>0</v>
      </c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94">
        <f>IF(U180=0,0,U182/U180)</f>
        <v>0</v>
      </c>
      <c r="V181" s="57"/>
      <c r="W181" s="57"/>
    </row>
    <row r="182" spans="1:23" s="23" customFormat="1" ht="14.25">
      <c r="A182" s="30"/>
      <c r="B182" s="30" t="s">
        <v>17</v>
      </c>
      <c r="C182" s="22" t="s">
        <v>2</v>
      </c>
      <c r="D182" s="104">
        <f>D180*D181</f>
        <v>0</v>
      </c>
      <c r="E182" s="104">
        <f>E180*E181</f>
        <v>0</v>
      </c>
      <c r="F182" s="104">
        <f>F180*F181</f>
        <v>0</v>
      </c>
      <c r="G182" s="104">
        <f>G180*G181</f>
        <v>0</v>
      </c>
      <c r="H182" s="94">
        <f>SUM(D182:G182)</f>
        <v>0</v>
      </c>
      <c r="I182" s="104">
        <f aca="true" t="shared" si="66" ref="I182:T182">I180*I181</f>
        <v>0</v>
      </c>
      <c r="J182" s="104">
        <f t="shared" si="66"/>
        <v>0</v>
      </c>
      <c r="K182" s="104">
        <f t="shared" si="66"/>
        <v>0</v>
      </c>
      <c r="L182" s="104">
        <f t="shared" si="66"/>
        <v>0</v>
      </c>
      <c r="M182" s="104">
        <f t="shared" si="66"/>
        <v>0</v>
      </c>
      <c r="N182" s="104">
        <f t="shared" si="66"/>
        <v>0</v>
      </c>
      <c r="O182" s="104">
        <f t="shared" si="66"/>
        <v>0</v>
      </c>
      <c r="P182" s="104">
        <f t="shared" si="66"/>
        <v>0</v>
      </c>
      <c r="Q182" s="104">
        <f t="shared" si="66"/>
        <v>0</v>
      </c>
      <c r="R182" s="104">
        <f t="shared" si="66"/>
        <v>0</v>
      </c>
      <c r="S182" s="104">
        <f t="shared" si="66"/>
        <v>0</v>
      </c>
      <c r="T182" s="104">
        <f t="shared" si="66"/>
        <v>0</v>
      </c>
      <c r="U182" s="94">
        <f>SUM(I182:T182)</f>
        <v>0</v>
      </c>
      <c r="V182" s="104">
        <f>V180*V181</f>
        <v>0</v>
      </c>
      <c r="W182" s="104">
        <f>W180*W181</f>
        <v>0</v>
      </c>
    </row>
    <row r="183" spans="1:23" s="23" customFormat="1" ht="14.25">
      <c r="A183" s="30"/>
      <c r="B183" s="30" t="s">
        <v>61</v>
      </c>
      <c r="C183" s="22" t="s">
        <v>62</v>
      </c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105">
        <f>IF(U182=0,0,(I183*I182+J183*J182+K183*K182+L183*L182+M182*M183+N182*N183+O182*O183+P182*P183+Q182*Q183+R182*R183+S182*S183+T182*T183)/U182)</f>
        <v>0</v>
      </c>
      <c r="V183" s="57"/>
      <c r="W183" s="57"/>
    </row>
    <row r="184" spans="1:23" s="23" customFormat="1" ht="15">
      <c r="A184" s="69"/>
      <c r="B184" s="69" t="s">
        <v>90</v>
      </c>
      <c r="C184" s="60"/>
      <c r="D184" s="90">
        <f>SUM(D153,D159,D165,D170,D176,D182)</f>
        <v>0</v>
      </c>
      <c r="E184" s="90">
        <f aca="true" t="shared" si="67" ref="E184:W184">SUM(E153,E159,E165,E170,E176,E182)</f>
        <v>0</v>
      </c>
      <c r="F184" s="90">
        <f t="shared" si="67"/>
        <v>0</v>
      </c>
      <c r="G184" s="90">
        <f t="shared" si="67"/>
        <v>0</v>
      </c>
      <c r="H184" s="90">
        <f t="shared" si="67"/>
        <v>0</v>
      </c>
      <c r="I184" s="90">
        <f t="shared" si="67"/>
        <v>0</v>
      </c>
      <c r="J184" s="90">
        <f t="shared" si="67"/>
        <v>0</v>
      </c>
      <c r="K184" s="90">
        <f t="shared" si="67"/>
        <v>0</v>
      </c>
      <c r="L184" s="90">
        <f t="shared" si="67"/>
        <v>0</v>
      </c>
      <c r="M184" s="90">
        <f t="shared" si="67"/>
        <v>0</v>
      </c>
      <c r="N184" s="90">
        <f t="shared" si="67"/>
        <v>0</v>
      </c>
      <c r="O184" s="90">
        <f t="shared" si="67"/>
        <v>0</v>
      </c>
      <c r="P184" s="90">
        <f t="shared" si="67"/>
        <v>0</v>
      </c>
      <c r="Q184" s="90">
        <f t="shared" si="67"/>
        <v>0</v>
      </c>
      <c r="R184" s="90">
        <f t="shared" si="67"/>
        <v>0</v>
      </c>
      <c r="S184" s="90">
        <f t="shared" si="67"/>
        <v>0</v>
      </c>
      <c r="T184" s="90">
        <f t="shared" si="67"/>
        <v>0</v>
      </c>
      <c r="U184" s="90">
        <f t="shared" si="67"/>
        <v>0</v>
      </c>
      <c r="V184" s="90">
        <f t="shared" si="67"/>
        <v>0</v>
      </c>
      <c r="W184" s="90">
        <f t="shared" si="67"/>
        <v>0</v>
      </c>
    </row>
    <row r="185" spans="1:23" s="23" customFormat="1" ht="14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</row>
    <row r="186" spans="1:23" s="23" customFormat="1" ht="14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</row>
    <row r="187" spans="1:23" s="23" customFormat="1" ht="20.25" customHeight="1">
      <c r="A187" s="42" t="s">
        <v>66</v>
      </c>
      <c r="B187" s="42" t="s">
        <v>25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</row>
    <row r="188" spans="1:23" s="23" customFormat="1" ht="15">
      <c r="A188" s="93"/>
      <c r="B188" s="93" t="s">
        <v>18</v>
      </c>
      <c r="C188" s="95"/>
      <c r="D188" s="65">
        <f>D162</f>
        <v>9</v>
      </c>
      <c r="E188" s="65">
        <f>E162</f>
        <v>10</v>
      </c>
      <c r="F188" s="65">
        <f>F162</f>
        <v>11</v>
      </c>
      <c r="G188" s="65">
        <f>G162</f>
        <v>12</v>
      </c>
      <c r="H188" s="65">
        <f aca="true" t="shared" si="68" ref="H188:W188">H162</f>
        <v>2013</v>
      </c>
      <c r="I188" s="65">
        <f t="shared" si="68"/>
        <v>1</v>
      </c>
      <c r="J188" s="65">
        <f t="shared" si="68"/>
        <v>2</v>
      </c>
      <c r="K188" s="65">
        <f t="shared" si="68"/>
        <v>3</v>
      </c>
      <c r="L188" s="65">
        <f t="shared" si="68"/>
        <v>4</v>
      </c>
      <c r="M188" s="65">
        <f t="shared" si="68"/>
        <v>5</v>
      </c>
      <c r="N188" s="65">
        <f t="shared" si="68"/>
        <v>6</v>
      </c>
      <c r="O188" s="65">
        <f t="shared" si="68"/>
        <v>7</v>
      </c>
      <c r="P188" s="65">
        <f t="shared" si="68"/>
        <v>8</v>
      </c>
      <c r="Q188" s="65">
        <f t="shared" si="68"/>
        <v>9</v>
      </c>
      <c r="R188" s="65">
        <f t="shared" si="68"/>
        <v>10</v>
      </c>
      <c r="S188" s="65">
        <f t="shared" si="68"/>
        <v>11</v>
      </c>
      <c r="T188" s="65">
        <f t="shared" si="68"/>
        <v>12</v>
      </c>
      <c r="U188" s="65">
        <f t="shared" si="68"/>
        <v>2014</v>
      </c>
      <c r="V188" s="65">
        <f t="shared" si="68"/>
        <v>2015</v>
      </c>
      <c r="W188" s="65">
        <f t="shared" si="68"/>
        <v>2016</v>
      </c>
    </row>
    <row r="189" spans="1:23" s="23" customFormat="1" ht="14.25">
      <c r="A189" s="30"/>
      <c r="B189" s="30" t="s">
        <v>16</v>
      </c>
      <c r="C189" s="22" t="s">
        <v>19</v>
      </c>
      <c r="D189" s="57"/>
      <c r="E189" s="57"/>
      <c r="F189" s="57"/>
      <c r="G189" s="57"/>
      <c r="H189" s="94">
        <f>IF(SUM(D189:G189)=0,0,AVERAGE(D189:G189))</f>
        <v>0</v>
      </c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94">
        <f>IF(SUM(I189:T189)=0,0,AVERAGE(I189:T189))</f>
        <v>0</v>
      </c>
      <c r="V189" s="57"/>
      <c r="W189" s="57"/>
    </row>
    <row r="190" spans="1:23" s="23" customFormat="1" ht="14.25">
      <c r="A190" s="30"/>
      <c r="B190" s="30" t="s">
        <v>20</v>
      </c>
      <c r="C190" s="16" t="s">
        <v>104</v>
      </c>
      <c r="D190" s="57"/>
      <c r="E190" s="57"/>
      <c r="F190" s="57"/>
      <c r="G190" s="57"/>
      <c r="H190" s="94">
        <f>IF(H189=0,0,H191/H189)</f>
        <v>0</v>
      </c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94">
        <f>IF(U189=0,0,U191/U189)</f>
        <v>0</v>
      </c>
      <c r="V190" s="57"/>
      <c r="W190" s="57"/>
    </row>
    <row r="191" spans="1:23" s="23" customFormat="1" ht="14.25">
      <c r="A191" s="30"/>
      <c r="B191" s="30" t="s">
        <v>17</v>
      </c>
      <c r="C191" s="22" t="s">
        <v>2</v>
      </c>
      <c r="D191" s="104">
        <f>D189*D190</f>
        <v>0</v>
      </c>
      <c r="E191" s="104">
        <f>E189*E190</f>
        <v>0</v>
      </c>
      <c r="F191" s="104">
        <f>F189*F190</f>
        <v>0</v>
      </c>
      <c r="G191" s="104">
        <f>G189*G190</f>
        <v>0</v>
      </c>
      <c r="H191" s="94">
        <f>SUM(D191:G191)</f>
        <v>0</v>
      </c>
      <c r="I191" s="104">
        <f aca="true" t="shared" si="69" ref="I191:T191">I189*I190</f>
        <v>0</v>
      </c>
      <c r="J191" s="104">
        <f t="shared" si="69"/>
        <v>0</v>
      </c>
      <c r="K191" s="104">
        <f t="shared" si="69"/>
        <v>0</v>
      </c>
      <c r="L191" s="104">
        <f t="shared" si="69"/>
        <v>0</v>
      </c>
      <c r="M191" s="104">
        <f t="shared" si="69"/>
        <v>0</v>
      </c>
      <c r="N191" s="104">
        <f t="shared" si="69"/>
        <v>0</v>
      </c>
      <c r="O191" s="104">
        <f t="shared" si="69"/>
        <v>0</v>
      </c>
      <c r="P191" s="104">
        <f t="shared" si="69"/>
        <v>0</v>
      </c>
      <c r="Q191" s="104">
        <f t="shared" si="69"/>
        <v>0</v>
      </c>
      <c r="R191" s="104">
        <f t="shared" si="69"/>
        <v>0</v>
      </c>
      <c r="S191" s="104">
        <f t="shared" si="69"/>
        <v>0</v>
      </c>
      <c r="T191" s="104">
        <f t="shared" si="69"/>
        <v>0</v>
      </c>
      <c r="U191" s="94">
        <f>SUM(I191:T191)</f>
        <v>0</v>
      </c>
      <c r="V191" s="104">
        <f>V189*V190</f>
        <v>0</v>
      </c>
      <c r="W191" s="104">
        <f>W189*W190</f>
        <v>0</v>
      </c>
    </row>
    <row r="192" spans="1:23" s="23" customFormat="1" ht="14.25">
      <c r="A192" s="30"/>
      <c r="B192" s="30" t="s">
        <v>61</v>
      </c>
      <c r="C192" s="22" t="s">
        <v>62</v>
      </c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105">
        <f>IF(U191=0,0,(I192*I191+J192*J191+K192*K191+L192*L191+M191*M192+N191*N192+O191*O192+P191*P192+Q191*Q192+R191*R192+S191*S192+T191*T192)/U191)</f>
        <v>0</v>
      </c>
      <c r="V192" s="57"/>
      <c r="W192" s="57"/>
    </row>
    <row r="193" spans="1:23" s="23" customFormat="1" ht="14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</row>
    <row r="194" spans="1:23" s="23" customFormat="1" ht="15">
      <c r="A194" s="93"/>
      <c r="B194" s="93" t="s">
        <v>18</v>
      </c>
      <c r="C194" s="95"/>
      <c r="D194" s="65">
        <f>D188</f>
        <v>9</v>
      </c>
      <c r="E194" s="65">
        <f>E188</f>
        <v>10</v>
      </c>
      <c r="F194" s="65">
        <f>F188</f>
        <v>11</v>
      </c>
      <c r="G194" s="65">
        <f>G188</f>
        <v>12</v>
      </c>
      <c r="H194" s="65">
        <f aca="true" t="shared" si="70" ref="H194:W194">H188</f>
        <v>2013</v>
      </c>
      <c r="I194" s="65">
        <f t="shared" si="70"/>
        <v>1</v>
      </c>
      <c r="J194" s="65">
        <f t="shared" si="70"/>
        <v>2</v>
      </c>
      <c r="K194" s="65">
        <f t="shared" si="70"/>
        <v>3</v>
      </c>
      <c r="L194" s="65">
        <f t="shared" si="70"/>
        <v>4</v>
      </c>
      <c r="M194" s="65">
        <f t="shared" si="70"/>
        <v>5</v>
      </c>
      <c r="N194" s="65">
        <f t="shared" si="70"/>
        <v>6</v>
      </c>
      <c r="O194" s="65">
        <f t="shared" si="70"/>
        <v>7</v>
      </c>
      <c r="P194" s="65">
        <f t="shared" si="70"/>
        <v>8</v>
      </c>
      <c r="Q194" s="65">
        <f t="shared" si="70"/>
        <v>9</v>
      </c>
      <c r="R194" s="65">
        <f t="shared" si="70"/>
        <v>10</v>
      </c>
      <c r="S194" s="65">
        <f t="shared" si="70"/>
        <v>11</v>
      </c>
      <c r="T194" s="65">
        <f t="shared" si="70"/>
        <v>12</v>
      </c>
      <c r="U194" s="65">
        <f t="shared" si="70"/>
        <v>2014</v>
      </c>
      <c r="V194" s="65">
        <f t="shared" si="70"/>
        <v>2015</v>
      </c>
      <c r="W194" s="65">
        <f t="shared" si="70"/>
        <v>2016</v>
      </c>
    </row>
    <row r="195" spans="1:23" s="23" customFormat="1" ht="14.25">
      <c r="A195" s="30"/>
      <c r="B195" s="30" t="s">
        <v>16</v>
      </c>
      <c r="C195" s="22" t="s">
        <v>19</v>
      </c>
      <c r="D195" s="57"/>
      <c r="E195" s="57"/>
      <c r="F195" s="57"/>
      <c r="G195" s="57"/>
      <c r="H195" s="94">
        <f>IF(SUM(D195:G195)=0,0,AVERAGE(D195:G195))</f>
        <v>0</v>
      </c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94">
        <f>IF(SUM(I195:T195)=0,0,AVERAGE(I195:T195))</f>
        <v>0</v>
      </c>
      <c r="V195" s="57"/>
      <c r="W195" s="57"/>
    </row>
    <row r="196" spans="1:23" s="23" customFormat="1" ht="14.25">
      <c r="A196" s="30"/>
      <c r="B196" s="30" t="s">
        <v>20</v>
      </c>
      <c r="C196" s="16" t="s">
        <v>104</v>
      </c>
      <c r="D196" s="57"/>
      <c r="E196" s="57"/>
      <c r="F196" s="57"/>
      <c r="G196" s="57"/>
      <c r="H196" s="94">
        <f>IF(H195=0,0,H197/H195)</f>
        <v>0</v>
      </c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94">
        <f>IF(U195=0,0,U197/U195)</f>
        <v>0</v>
      </c>
      <c r="V196" s="57"/>
      <c r="W196" s="57"/>
    </row>
    <row r="197" spans="1:23" s="23" customFormat="1" ht="14.25">
      <c r="A197" s="30"/>
      <c r="B197" s="30" t="s">
        <v>17</v>
      </c>
      <c r="C197" s="22" t="s">
        <v>2</v>
      </c>
      <c r="D197" s="104">
        <f>D195*D196</f>
        <v>0</v>
      </c>
      <c r="E197" s="104">
        <f>E195*E196</f>
        <v>0</v>
      </c>
      <c r="F197" s="104">
        <f>F195*F196</f>
        <v>0</v>
      </c>
      <c r="G197" s="104">
        <f>G195*G196</f>
        <v>0</v>
      </c>
      <c r="H197" s="94">
        <f>SUM(D197:G197)</f>
        <v>0</v>
      </c>
      <c r="I197" s="104">
        <f aca="true" t="shared" si="71" ref="I197:T197">I195*I196</f>
        <v>0</v>
      </c>
      <c r="J197" s="104">
        <f t="shared" si="71"/>
        <v>0</v>
      </c>
      <c r="K197" s="104">
        <f t="shared" si="71"/>
        <v>0</v>
      </c>
      <c r="L197" s="104">
        <f t="shared" si="71"/>
        <v>0</v>
      </c>
      <c r="M197" s="104">
        <f t="shared" si="71"/>
        <v>0</v>
      </c>
      <c r="N197" s="104">
        <f t="shared" si="71"/>
        <v>0</v>
      </c>
      <c r="O197" s="104">
        <f t="shared" si="71"/>
        <v>0</v>
      </c>
      <c r="P197" s="104">
        <f t="shared" si="71"/>
        <v>0</v>
      </c>
      <c r="Q197" s="104">
        <f t="shared" si="71"/>
        <v>0</v>
      </c>
      <c r="R197" s="104">
        <f t="shared" si="71"/>
        <v>0</v>
      </c>
      <c r="S197" s="104">
        <f t="shared" si="71"/>
        <v>0</v>
      </c>
      <c r="T197" s="104">
        <f t="shared" si="71"/>
        <v>0</v>
      </c>
      <c r="U197" s="94">
        <f>SUM(I197:T197)</f>
        <v>0</v>
      </c>
      <c r="V197" s="104">
        <f>V195*V196</f>
        <v>0</v>
      </c>
      <c r="W197" s="104">
        <f>W195*W196</f>
        <v>0</v>
      </c>
    </row>
    <row r="198" spans="1:23" s="23" customFormat="1" ht="14.25">
      <c r="A198" s="30"/>
      <c r="B198" s="30" t="s">
        <v>61</v>
      </c>
      <c r="C198" s="22" t="s">
        <v>62</v>
      </c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105">
        <f>IF(U197=0,0,(I198*I197+J198*J197+K198*K197+L198*L197+M197*M198+N197*N198+O197*O198+P197*P198+Q197*Q198+R197*R198+S197*S198+T197*T198)/U197)</f>
        <v>0</v>
      </c>
      <c r="V198" s="57"/>
      <c r="W198" s="57"/>
    </row>
    <row r="199" spans="1:23" s="23" customFormat="1" ht="14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</row>
    <row r="200" spans="1:23" s="23" customFormat="1" ht="15">
      <c r="A200" s="93"/>
      <c r="B200" s="93" t="s">
        <v>18</v>
      </c>
      <c r="C200" s="95"/>
      <c r="D200" s="65">
        <f>D194</f>
        <v>9</v>
      </c>
      <c r="E200" s="65">
        <f>E194</f>
        <v>10</v>
      </c>
      <c r="F200" s="65">
        <f>F194</f>
        <v>11</v>
      </c>
      <c r="G200" s="65">
        <f>G194</f>
        <v>12</v>
      </c>
      <c r="H200" s="65">
        <f aca="true" t="shared" si="72" ref="H200:W200">H194</f>
        <v>2013</v>
      </c>
      <c r="I200" s="65">
        <f t="shared" si="72"/>
        <v>1</v>
      </c>
      <c r="J200" s="65">
        <f t="shared" si="72"/>
        <v>2</v>
      </c>
      <c r="K200" s="65">
        <f t="shared" si="72"/>
        <v>3</v>
      </c>
      <c r="L200" s="65">
        <f t="shared" si="72"/>
        <v>4</v>
      </c>
      <c r="M200" s="65">
        <f t="shared" si="72"/>
        <v>5</v>
      </c>
      <c r="N200" s="65">
        <f t="shared" si="72"/>
        <v>6</v>
      </c>
      <c r="O200" s="65">
        <f t="shared" si="72"/>
        <v>7</v>
      </c>
      <c r="P200" s="65">
        <f t="shared" si="72"/>
        <v>8</v>
      </c>
      <c r="Q200" s="65">
        <f t="shared" si="72"/>
        <v>9</v>
      </c>
      <c r="R200" s="65">
        <f t="shared" si="72"/>
        <v>10</v>
      </c>
      <c r="S200" s="65">
        <f t="shared" si="72"/>
        <v>11</v>
      </c>
      <c r="T200" s="65">
        <f t="shared" si="72"/>
        <v>12</v>
      </c>
      <c r="U200" s="65">
        <f t="shared" si="72"/>
        <v>2014</v>
      </c>
      <c r="V200" s="65">
        <f t="shared" si="72"/>
        <v>2015</v>
      </c>
      <c r="W200" s="65">
        <f t="shared" si="72"/>
        <v>2016</v>
      </c>
    </row>
    <row r="201" spans="1:23" s="23" customFormat="1" ht="14.25">
      <c r="A201" s="30"/>
      <c r="B201" s="30" t="s">
        <v>16</v>
      </c>
      <c r="C201" s="22" t="s">
        <v>19</v>
      </c>
      <c r="D201" s="57"/>
      <c r="E201" s="57"/>
      <c r="F201" s="57"/>
      <c r="G201" s="57"/>
      <c r="H201" s="94">
        <f>IF(SUM(D201:G201)=0,0,AVERAGE(D201:G201))</f>
        <v>0</v>
      </c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94">
        <f>IF(SUM(I201:T201)=0,0,AVERAGE(I201:T201))</f>
        <v>0</v>
      </c>
      <c r="V201" s="57"/>
      <c r="W201" s="57"/>
    </row>
    <row r="202" spans="1:23" s="23" customFormat="1" ht="14.25">
      <c r="A202" s="30"/>
      <c r="B202" s="30" t="s">
        <v>20</v>
      </c>
      <c r="C202" s="16"/>
      <c r="D202" s="57"/>
      <c r="E202" s="57"/>
      <c r="F202" s="57"/>
      <c r="G202" s="57"/>
      <c r="H202" s="94">
        <f>IF(H201=0,0,H203/H201)</f>
        <v>0</v>
      </c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94">
        <f>IF(U201=0,0,U203/U201)</f>
        <v>0</v>
      </c>
      <c r="V202" s="57"/>
      <c r="W202" s="57"/>
    </row>
    <row r="203" spans="1:23" s="23" customFormat="1" ht="14.25">
      <c r="A203" s="30"/>
      <c r="B203" s="30" t="s">
        <v>17</v>
      </c>
      <c r="C203" s="22" t="s">
        <v>2</v>
      </c>
      <c r="D203" s="104">
        <f>D201*D202</f>
        <v>0</v>
      </c>
      <c r="E203" s="104">
        <f>E201*E202</f>
        <v>0</v>
      </c>
      <c r="F203" s="104">
        <f>F201*F202</f>
        <v>0</v>
      </c>
      <c r="G203" s="104">
        <f>G201*G202</f>
        <v>0</v>
      </c>
      <c r="H203" s="94">
        <f>SUM(D203:G203)</f>
        <v>0</v>
      </c>
      <c r="I203" s="104">
        <f aca="true" t="shared" si="73" ref="I203:T203">I201*I202</f>
        <v>0</v>
      </c>
      <c r="J203" s="104">
        <f t="shared" si="73"/>
        <v>0</v>
      </c>
      <c r="K203" s="104">
        <f t="shared" si="73"/>
        <v>0</v>
      </c>
      <c r="L203" s="104">
        <f t="shared" si="73"/>
        <v>0</v>
      </c>
      <c r="M203" s="104">
        <f t="shared" si="73"/>
        <v>0</v>
      </c>
      <c r="N203" s="104">
        <f t="shared" si="73"/>
        <v>0</v>
      </c>
      <c r="O203" s="104">
        <f t="shared" si="73"/>
        <v>0</v>
      </c>
      <c r="P203" s="104">
        <f t="shared" si="73"/>
        <v>0</v>
      </c>
      <c r="Q203" s="104">
        <f t="shared" si="73"/>
        <v>0</v>
      </c>
      <c r="R203" s="104">
        <f t="shared" si="73"/>
        <v>0</v>
      </c>
      <c r="S203" s="104">
        <f t="shared" si="73"/>
        <v>0</v>
      </c>
      <c r="T203" s="104">
        <f t="shared" si="73"/>
        <v>0</v>
      </c>
      <c r="U203" s="94">
        <f>SUM(I203:T203)</f>
        <v>0</v>
      </c>
      <c r="V203" s="104">
        <f>V201*V202</f>
        <v>0</v>
      </c>
      <c r="W203" s="104">
        <f>W201*W202</f>
        <v>0</v>
      </c>
    </row>
    <row r="204" spans="1:23" s="23" customFormat="1" ht="14.25">
      <c r="A204" s="30"/>
      <c r="B204" s="30" t="s">
        <v>61</v>
      </c>
      <c r="C204" s="22" t="s">
        <v>62</v>
      </c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105">
        <f>IF(U203=0,0,(I204*I203+J204*J203+K204*K203+L204*L203+M203*M204+N203*N204+O203*O204+P203*P204+Q203*Q204+R203*R204+S203*S204+T203*T204)/U203)</f>
        <v>0</v>
      </c>
      <c r="V204" s="57"/>
      <c r="W204" s="57"/>
    </row>
    <row r="205" spans="1:23" s="23" customFormat="1" ht="14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</row>
    <row r="206" spans="1:23" s="23" customFormat="1" ht="15">
      <c r="A206" s="69"/>
      <c r="B206" s="69" t="s">
        <v>26</v>
      </c>
      <c r="C206" s="60"/>
      <c r="D206" s="90">
        <f>SUM(D191,D197,D203)</f>
        <v>0</v>
      </c>
      <c r="E206" s="90">
        <f>SUM(E191,E197,E203)</f>
        <v>0</v>
      </c>
      <c r="F206" s="90">
        <f>SUM(F191,F197,F203)</f>
        <v>0</v>
      </c>
      <c r="G206" s="90">
        <f>SUM(G191,G197,G203)</f>
        <v>0</v>
      </c>
      <c r="H206" s="90">
        <f aca="true" t="shared" si="74" ref="H206:W206">SUM(H191,H197,H203)</f>
        <v>0</v>
      </c>
      <c r="I206" s="90">
        <f t="shared" si="74"/>
        <v>0</v>
      </c>
      <c r="J206" s="90">
        <f t="shared" si="74"/>
        <v>0</v>
      </c>
      <c r="K206" s="90">
        <f t="shared" si="74"/>
        <v>0</v>
      </c>
      <c r="L206" s="90">
        <f t="shared" si="74"/>
        <v>0</v>
      </c>
      <c r="M206" s="90">
        <f t="shared" si="74"/>
        <v>0</v>
      </c>
      <c r="N206" s="90">
        <f t="shared" si="74"/>
        <v>0</v>
      </c>
      <c r="O206" s="90">
        <f t="shared" si="74"/>
        <v>0</v>
      </c>
      <c r="P206" s="90">
        <f t="shared" si="74"/>
        <v>0</v>
      </c>
      <c r="Q206" s="90">
        <f t="shared" si="74"/>
        <v>0</v>
      </c>
      <c r="R206" s="90">
        <f t="shared" si="74"/>
        <v>0</v>
      </c>
      <c r="S206" s="90">
        <f t="shared" si="74"/>
        <v>0</v>
      </c>
      <c r="T206" s="90">
        <f t="shared" si="74"/>
        <v>0</v>
      </c>
      <c r="U206" s="90">
        <f t="shared" si="74"/>
        <v>0</v>
      </c>
      <c r="V206" s="90">
        <f t="shared" si="74"/>
        <v>0</v>
      </c>
      <c r="W206" s="90">
        <f t="shared" si="74"/>
        <v>0</v>
      </c>
    </row>
    <row r="207" spans="1:23" s="23" customFormat="1" ht="14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</row>
    <row r="208" spans="1:23" s="23" customFormat="1" ht="14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</row>
    <row r="209" spans="1:23" s="23" customFormat="1" ht="20.25" customHeight="1">
      <c r="A209" s="42" t="s">
        <v>58</v>
      </c>
      <c r="B209" s="42" t="s">
        <v>70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</row>
    <row r="210" spans="1:23" s="23" customFormat="1" ht="15">
      <c r="A210" s="93"/>
      <c r="B210" s="93" t="s">
        <v>18</v>
      </c>
      <c r="C210" s="95"/>
      <c r="D210" s="65">
        <f>D200</f>
        <v>9</v>
      </c>
      <c r="E210" s="65">
        <f>E200</f>
        <v>10</v>
      </c>
      <c r="F210" s="65">
        <f>F200</f>
        <v>11</v>
      </c>
      <c r="G210" s="65">
        <f>G200</f>
        <v>12</v>
      </c>
      <c r="H210" s="65">
        <f aca="true" t="shared" si="75" ref="H210:W210">H200</f>
        <v>2013</v>
      </c>
      <c r="I210" s="65">
        <f t="shared" si="75"/>
        <v>1</v>
      </c>
      <c r="J210" s="65">
        <f t="shared" si="75"/>
        <v>2</v>
      </c>
      <c r="K210" s="65">
        <f t="shared" si="75"/>
        <v>3</v>
      </c>
      <c r="L210" s="65">
        <f t="shared" si="75"/>
        <v>4</v>
      </c>
      <c r="M210" s="65">
        <f t="shared" si="75"/>
        <v>5</v>
      </c>
      <c r="N210" s="65">
        <f t="shared" si="75"/>
        <v>6</v>
      </c>
      <c r="O210" s="65">
        <f t="shared" si="75"/>
        <v>7</v>
      </c>
      <c r="P210" s="65">
        <f t="shared" si="75"/>
        <v>8</v>
      </c>
      <c r="Q210" s="65">
        <f t="shared" si="75"/>
        <v>9</v>
      </c>
      <c r="R210" s="65">
        <f t="shared" si="75"/>
        <v>10</v>
      </c>
      <c r="S210" s="65">
        <f t="shared" si="75"/>
        <v>11</v>
      </c>
      <c r="T210" s="65">
        <f t="shared" si="75"/>
        <v>12</v>
      </c>
      <c r="U210" s="65">
        <f t="shared" si="75"/>
        <v>2014</v>
      </c>
      <c r="V210" s="65">
        <f t="shared" si="75"/>
        <v>2015</v>
      </c>
      <c r="W210" s="65">
        <f t="shared" si="75"/>
        <v>2016</v>
      </c>
    </row>
    <row r="211" spans="1:23" s="23" customFormat="1" ht="14.25">
      <c r="A211" s="30"/>
      <c r="B211" s="30" t="s">
        <v>16</v>
      </c>
      <c r="C211" s="22" t="s">
        <v>19</v>
      </c>
      <c r="D211" s="57"/>
      <c r="E211" s="57"/>
      <c r="F211" s="57"/>
      <c r="G211" s="57"/>
      <c r="H211" s="94">
        <f>IF(SUM(D211:G211)=0,0,AVERAGE(D211:G211))</f>
        <v>0</v>
      </c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94">
        <f>IF(SUM(I211:T211)=0,0,AVERAGE(I211:T211))</f>
        <v>0</v>
      </c>
      <c r="V211" s="57"/>
      <c r="W211" s="57"/>
    </row>
    <row r="212" spans="1:23" s="23" customFormat="1" ht="14.25">
      <c r="A212" s="30"/>
      <c r="B212" s="30" t="s">
        <v>20</v>
      </c>
      <c r="C212" s="16" t="s">
        <v>104</v>
      </c>
      <c r="D212" s="57"/>
      <c r="E212" s="57"/>
      <c r="F212" s="57"/>
      <c r="G212" s="57"/>
      <c r="H212" s="94">
        <f>IF(H211=0,0,H213/H211)</f>
        <v>0</v>
      </c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94">
        <f>IF(U211=0,0,U213/U211)</f>
        <v>0</v>
      </c>
      <c r="V212" s="57"/>
      <c r="W212" s="57"/>
    </row>
    <row r="213" spans="1:23" s="23" customFormat="1" ht="14.25">
      <c r="A213" s="30"/>
      <c r="B213" s="30" t="s">
        <v>17</v>
      </c>
      <c r="C213" s="22" t="s">
        <v>2</v>
      </c>
      <c r="D213" s="104">
        <f>D211*D212</f>
        <v>0</v>
      </c>
      <c r="E213" s="104">
        <f>E211*E212</f>
        <v>0</v>
      </c>
      <c r="F213" s="104">
        <f>F211*F212</f>
        <v>0</v>
      </c>
      <c r="G213" s="104">
        <f>G211*G212</f>
        <v>0</v>
      </c>
      <c r="H213" s="94">
        <f>SUM(D213:G213)</f>
        <v>0</v>
      </c>
      <c r="I213" s="104">
        <f aca="true" t="shared" si="76" ref="I213:T213">I211*I212</f>
        <v>0</v>
      </c>
      <c r="J213" s="104">
        <f t="shared" si="76"/>
        <v>0</v>
      </c>
      <c r="K213" s="104">
        <f t="shared" si="76"/>
        <v>0</v>
      </c>
      <c r="L213" s="104">
        <f t="shared" si="76"/>
        <v>0</v>
      </c>
      <c r="M213" s="104">
        <f t="shared" si="76"/>
        <v>0</v>
      </c>
      <c r="N213" s="104">
        <f t="shared" si="76"/>
        <v>0</v>
      </c>
      <c r="O213" s="104">
        <f t="shared" si="76"/>
        <v>0</v>
      </c>
      <c r="P213" s="104">
        <f t="shared" si="76"/>
        <v>0</v>
      </c>
      <c r="Q213" s="104">
        <f t="shared" si="76"/>
        <v>0</v>
      </c>
      <c r="R213" s="104">
        <f t="shared" si="76"/>
        <v>0</v>
      </c>
      <c r="S213" s="104">
        <f t="shared" si="76"/>
        <v>0</v>
      </c>
      <c r="T213" s="104">
        <f t="shared" si="76"/>
        <v>0</v>
      </c>
      <c r="U213" s="94">
        <f>SUM(I213:T213)</f>
        <v>0</v>
      </c>
      <c r="V213" s="104">
        <f>V211*V212</f>
        <v>0</v>
      </c>
      <c r="W213" s="104">
        <f>W211*W212</f>
        <v>0</v>
      </c>
    </row>
    <row r="214" spans="1:23" s="23" customFormat="1" ht="14.25">
      <c r="A214" s="30"/>
      <c r="B214" s="30" t="s">
        <v>61</v>
      </c>
      <c r="C214" s="22" t="s">
        <v>62</v>
      </c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105">
        <f>IF(U213=0,0,(I214*I213+J214*J213+K214*K213+L214*L213+M213*M214+N213*N214+O213*O214+P213*P214+Q213*Q214+R213*R214+S213*S214+T213*T214)/U213)</f>
        <v>0</v>
      </c>
      <c r="V214" s="57"/>
      <c r="W214" s="57"/>
    </row>
    <row r="215" spans="1:23" s="23" customFormat="1" ht="14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</row>
    <row r="216" spans="1:23" s="23" customFormat="1" ht="15">
      <c r="A216" s="93"/>
      <c r="B216" s="93" t="s">
        <v>18</v>
      </c>
      <c r="C216" s="95"/>
      <c r="D216" s="65">
        <f>D210</f>
        <v>9</v>
      </c>
      <c r="E216" s="65">
        <f>E210</f>
        <v>10</v>
      </c>
      <c r="F216" s="65">
        <f>F210</f>
        <v>11</v>
      </c>
      <c r="G216" s="65">
        <f>G210</f>
        <v>12</v>
      </c>
      <c r="H216" s="65">
        <f aca="true" t="shared" si="77" ref="H216:W216">H210</f>
        <v>2013</v>
      </c>
      <c r="I216" s="65">
        <f t="shared" si="77"/>
        <v>1</v>
      </c>
      <c r="J216" s="65">
        <f t="shared" si="77"/>
        <v>2</v>
      </c>
      <c r="K216" s="65">
        <f t="shared" si="77"/>
        <v>3</v>
      </c>
      <c r="L216" s="65">
        <f t="shared" si="77"/>
        <v>4</v>
      </c>
      <c r="M216" s="65">
        <f t="shared" si="77"/>
        <v>5</v>
      </c>
      <c r="N216" s="65">
        <f t="shared" si="77"/>
        <v>6</v>
      </c>
      <c r="O216" s="65">
        <f t="shared" si="77"/>
        <v>7</v>
      </c>
      <c r="P216" s="65">
        <f t="shared" si="77"/>
        <v>8</v>
      </c>
      <c r="Q216" s="65">
        <f t="shared" si="77"/>
        <v>9</v>
      </c>
      <c r="R216" s="65">
        <f t="shared" si="77"/>
        <v>10</v>
      </c>
      <c r="S216" s="65">
        <f t="shared" si="77"/>
        <v>11</v>
      </c>
      <c r="T216" s="65">
        <f t="shared" si="77"/>
        <v>12</v>
      </c>
      <c r="U216" s="65">
        <f t="shared" si="77"/>
        <v>2014</v>
      </c>
      <c r="V216" s="65">
        <f t="shared" si="77"/>
        <v>2015</v>
      </c>
      <c r="W216" s="65">
        <f t="shared" si="77"/>
        <v>2016</v>
      </c>
    </row>
    <row r="217" spans="1:23" s="23" customFormat="1" ht="14.25">
      <c r="A217" s="30"/>
      <c r="B217" s="30" t="s">
        <v>16</v>
      </c>
      <c r="C217" s="22" t="s">
        <v>19</v>
      </c>
      <c r="D217" s="57"/>
      <c r="E217" s="57"/>
      <c r="F217" s="57"/>
      <c r="G217" s="57"/>
      <c r="H217" s="94">
        <f>IF(SUM(D217:G217)=0,0,AVERAGE(D217:G217))</f>
        <v>0</v>
      </c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94">
        <f>IF(SUM(I217:T217)=0,0,AVERAGE(I217:T217))</f>
        <v>0</v>
      </c>
      <c r="V217" s="57"/>
      <c r="W217" s="57"/>
    </row>
    <row r="218" spans="1:23" s="23" customFormat="1" ht="14.25">
      <c r="A218" s="30"/>
      <c r="B218" s="30" t="s">
        <v>20</v>
      </c>
      <c r="C218" s="16" t="s">
        <v>104</v>
      </c>
      <c r="D218" s="57"/>
      <c r="E218" s="57"/>
      <c r="F218" s="57"/>
      <c r="G218" s="57"/>
      <c r="H218" s="94">
        <f>IF(H217=0,0,H219/H217)</f>
        <v>0</v>
      </c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94">
        <f>IF(U217=0,0,U219/U217)</f>
        <v>0</v>
      </c>
      <c r="V218" s="57"/>
      <c r="W218" s="57"/>
    </row>
    <row r="219" spans="1:23" s="23" customFormat="1" ht="14.25">
      <c r="A219" s="30"/>
      <c r="B219" s="30" t="s">
        <v>17</v>
      </c>
      <c r="C219" s="22" t="s">
        <v>2</v>
      </c>
      <c r="D219" s="104">
        <f>D217*D218</f>
        <v>0</v>
      </c>
      <c r="E219" s="104">
        <f>E217*E218</f>
        <v>0</v>
      </c>
      <c r="F219" s="104">
        <f>F217*F218</f>
        <v>0</v>
      </c>
      <c r="G219" s="104">
        <f>G217*G218</f>
        <v>0</v>
      </c>
      <c r="H219" s="94">
        <f>SUM(D219:G219)</f>
        <v>0</v>
      </c>
      <c r="I219" s="104">
        <f aca="true" t="shared" si="78" ref="I219:T219">I217*I218</f>
        <v>0</v>
      </c>
      <c r="J219" s="104">
        <f t="shared" si="78"/>
        <v>0</v>
      </c>
      <c r="K219" s="104">
        <f t="shared" si="78"/>
        <v>0</v>
      </c>
      <c r="L219" s="104">
        <f t="shared" si="78"/>
        <v>0</v>
      </c>
      <c r="M219" s="104">
        <f t="shared" si="78"/>
        <v>0</v>
      </c>
      <c r="N219" s="104">
        <f t="shared" si="78"/>
        <v>0</v>
      </c>
      <c r="O219" s="104">
        <f t="shared" si="78"/>
        <v>0</v>
      </c>
      <c r="P219" s="104">
        <f t="shared" si="78"/>
        <v>0</v>
      </c>
      <c r="Q219" s="104">
        <f t="shared" si="78"/>
        <v>0</v>
      </c>
      <c r="R219" s="104">
        <f t="shared" si="78"/>
        <v>0</v>
      </c>
      <c r="S219" s="104">
        <f t="shared" si="78"/>
        <v>0</v>
      </c>
      <c r="T219" s="104">
        <f t="shared" si="78"/>
        <v>0</v>
      </c>
      <c r="U219" s="94">
        <f>SUM(I219:T219)</f>
        <v>0</v>
      </c>
      <c r="V219" s="104">
        <f>V217*V218</f>
        <v>0</v>
      </c>
      <c r="W219" s="104">
        <f>W217*W218</f>
        <v>0</v>
      </c>
    </row>
    <row r="220" spans="1:23" s="23" customFormat="1" ht="14.25">
      <c r="A220" s="30"/>
      <c r="B220" s="30" t="s">
        <v>61</v>
      </c>
      <c r="C220" s="22" t="s">
        <v>62</v>
      </c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105">
        <f>IF(U219=0,0,(I220*I219+J220*J219+K220*K219+L220*L219+M219*M220+N219*N220+O219*O220+P219*P220+Q219*Q220+R219*R220+S219*S220+T219*T220)/U219)</f>
        <v>0</v>
      </c>
      <c r="V220" s="57"/>
      <c r="W220" s="57"/>
    </row>
    <row r="221" spans="1:23" s="23" customFormat="1" ht="14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</row>
    <row r="222" spans="1:23" s="23" customFormat="1" ht="15">
      <c r="A222" s="93"/>
      <c r="B222" s="93" t="s">
        <v>18</v>
      </c>
      <c r="C222" s="95"/>
      <c r="D222" s="65">
        <f>D216</f>
        <v>9</v>
      </c>
      <c r="E222" s="65">
        <f>E216</f>
        <v>10</v>
      </c>
      <c r="F222" s="65">
        <f>F216</f>
        <v>11</v>
      </c>
      <c r="G222" s="65">
        <f>G216</f>
        <v>12</v>
      </c>
      <c r="H222" s="65">
        <f aca="true" t="shared" si="79" ref="H222:W222">H216</f>
        <v>2013</v>
      </c>
      <c r="I222" s="65">
        <f t="shared" si="79"/>
        <v>1</v>
      </c>
      <c r="J222" s="65">
        <f t="shared" si="79"/>
        <v>2</v>
      </c>
      <c r="K222" s="65">
        <f t="shared" si="79"/>
        <v>3</v>
      </c>
      <c r="L222" s="65">
        <f t="shared" si="79"/>
        <v>4</v>
      </c>
      <c r="M222" s="65">
        <f t="shared" si="79"/>
        <v>5</v>
      </c>
      <c r="N222" s="65">
        <f t="shared" si="79"/>
        <v>6</v>
      </c>
      <c r="O222" s="65">
        <f t="shared" si="79"/>
        <v>7</v>
      </c>
      <c r="P222" s="65">
        <f t="shared" si="79"/>
        <v>8</v>
      </c>
      <c r="Q222" s="65">
        <f t="shared" si="79"/>
        <v>9</v>
      </c>
      <c r="R222" s="65">
        <f t="shared" si="79"/>
        <v>10</v>
      </c>
      <c r="S222" s="65">
        <f t="shared" si="79"/>
        <v>11</v>
      </c>
      <c r="T222" s="65">
        <f t="shared" si="79"/>
        <v>12</v>
      </c>
      <c r="U222" s="65">
        <f t="shared" si="79"/>
        <v>2014</v>
      </c>
      <c r="V222" s="65">
        <f t="shared" si="79"/>
        <v>2015</v>
      </c>
      <c r="W222" s="65">
        <f t="shared" si="79"/>
        <v>2016</v>
      </c>
    </row>
    <row r="223" spans="1:23" s="23" customFormat="1" ht="14.25">
      <c r="A223" s="30"/>
      <c r="B223" s="30" t="s">
        <v>16</v>
      </c>
      <c r="C223" s="22" t="s">
        <v>19</v>
      </c>
      <c r="D223" s="57"/>
      <c r="E223" s="57"/>
      <c r="F223" s="57"/>
      <c r="G223" s="57"/>
      <c r="H223" s="94">
        <f>IF(SUM(D223:G223)=0,0,AVERAGE(D223:G223))</f>
        <v>0</v>
      </c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94">
        <f>IF(SUM(I223:T223)=0,0,AVERAGE(I223:T223))</f>
        <v>0</v>
      </c>
      <c r="V223" s="57"/>
      <c r="W223" s="57"/>
    </row>
    <row r="224" spans="1:23" s="23" customFormat="1" ht="14.25">
      <c r="A224" s="30"/>
      <c r="B224" s="30" t="s">
        <v>20</v>
      </c>
      <c r="C224" s="16"/>
      <c r="D224" s="57"/>
      <c r="E224" s="57"/>
      <c r="F224" s="57"/>
      <c r="G224" s="57"/>
      <c r="H224" s="94">
        <f>IF(H223=0,0,H225/H223)</f>
        <v>0</v>
      </c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94">
        <f>IF(U223=0,0,U225/U223)</f>
        <v>0</v>
      </c>
      <c r="V224" s="57"/>
      <c r="W224" s="57"/>
    </row>
    <row r="225" spans="1:23" s="23" customFormat="1" ht="14.25">
      <c r="A225" s="30"/>
      <c r="B225" s="30" t="s">
        <v>17</v>
      </c>
      <c r="C225" s="22" t="s">
        <v>2</v>
      </c>
      <c r="D225" s="104">
        <f>D223*D224</f>
        <v>0</v>
      </c>
      <c r="E225" s="104">
        <f>E223*E224</f>
        <v>0</v>
      </c>
      <c r="F225" s="104">
        <f>F223*F224</f>
        <v>0</v>
      </c>
      <c r="G225" s="104">
        <f>G223*G224</f>
        <v>0</v>
      </c>
      <c r="H225" s="94">
        <f>SUM(D225:G225)</f>
        <v>0</v>
      </c>
      <c r="I225" s="104">
        <f aca="true" t="shared" si="80" ref="I225:T225">I223*I224</f>
        <v>0</v>
      </c>
      <c r="J225" s="104">
        <f t="shared" si="80"/>
        <v>0</v>
      </c>
      <c r="K225" s="104">
        <f t="shared" si="80"/>
        <v>0</v>
      </c>
      <c r="L225" s="104">
        <f t="shared" si="80"/>
        <v>0</v>
      </c>
      <c r="M225" s="104">
        <f t="shared" si="80"/>
        <v>0</v>
      </c>
      <c r="N225" s="104">
        <f t="shared" si="80"/>
        <v>0</v>
      </c>
      <c r="O225" s="104">
        <f t="shared" si="80"/>
        <v>0</v>
      </c>
      <c r="P225" s="104">
        <f t="shared" si="80"/>
        <v>0</v>
      </c>
      <c r="Q225" s="104">
        <f t="shared" si="80"/>
        <v>0</v>
      </c>
      <c r="R225" s="104">
        <f t="shared" si="80"/>
        <v>0</v>
      </c>
      <c r="S225" s="104">
        <f t="shared" si="80"/>
        <v>0</v>
      </c>
      <c r="T225" s="104">
        <f t="shared" si="80"/>
        <v>0</v>
      </c>
      <c r="U225" s="94">
        <f>SUM(I225:T225)</f>
        <v>0</v>
      </c>
      <c r="V225" s="104">
        <f>V223*V224</f>
        <v>0</v>
      </c>
      <c r="W225" s="104">
        <f>W223*W224</f>
        <v>0</v>
      </c>
    </row>
    <row r="226" spans="1:23" s="23" customFormat="1" ht="14.25">
      <c r="A226" s="30"/>
      <c r="B226" s="30" t="s">
        <v>61</v>
      </c>
      <c r="C226" s="22" t="s">
        <v>62</v>
      </c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105">
        <f>IF(U225=0,0,(I226*I225+J226*J225+K226*K225+L226*L225+M225*M226+N225*N226+O225*O226+P225*P226+Q225*Q226+R225*R226+S225*S226+T225*T226)/U225)</f>
        <v>0</v>
      </c>
      <c r="V226" s="57"/>
      <c r="W226" s="57"/>
    </row>
    <row r="227" spans="1:23" s="23" customFormat="1" ht="14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</row>
    <row r="228" spans="1:23" s="23" customFormat="1" ht="15">
      <c r="A228" s="69"/>
      <c r="B228" s="69" t="s">
        <v>27</v>
      </c>
      <c r="C228" s="60"/>
      <c r="D228" s="90">
        <f>SUM(D213,D219,D225)</f>
        <v>0</v>
      </c>
      <c r="E228" s="90">
        <f>SUM(E213,E219,E225)</f>
        <v>0</v>
      </c>
      <c r="F228" s="90">
        <f>SUM(F213,F219,F225)</f>
        <v>0</v>
      </c>
      <c r="G228" s="90">
        <f>SUM(G213,G219,G225)</f>
        <v>0</v>
      </c>
      <c r="H228" s="90">
        <f aca="true" t="shared" si="81" ref="H228:W228">SUM(H213,H219,H225)</f>
        <v>0</v>
      </c>
      <c r="I228" s="90">
        <f t="shared" si="81"/>
        <v>0</v>
      </c>
      <c r="J228" s="90">
        <f t="shared" si="81"/>
        <v>0</v>
      </c>
      <c r="K228" s="90">
        <f t="shared" si="81"/>
        <v>0</v>
      </c>
      <c r="L228" s="90">
        <f t="shared" si="81"/>
        <v>0</v>
      </c>
      <c r="M228" s="90">
        <f t="shared" si="81"/>
        <v>0</v>
      </c>
      <c r="N228" s="90">
        <f t="shared" si="81"/>
        <v>0</v>
      </c>
      <c r="O228" s="90">
        <f t="shared" si="81"/>
        <v>0</v>
      </c>
      <c r="P228" s="90">
        <f t="shared" si="81"/>
        <v>0</v>
      </c>
      <c r="Q228" s="90">
        <f t="shared" si="81"/>
        <v>0</v>
      </c>
      <c r="R228" s="90">
        <f t="shared" si="81"/>
        <v>0</v>
      </c>
      <c r="S228" s="90">
        <f t="shared" si="81"/>
        <v>0</v>
      </c>
      <c r="T228" s="90">
        <f t="shared" si="81"/>
        <v>0</v>
      </c>
      <c r="U228" s="90">
        <f t="shared" si="81"/>
        <v>0</v>
      </c>
      <c r="V228" s="90">
        <f t="shared" si="81"/>
        <v>0</v>
      </c>
      <c r="W228" s="90">
        <f t="shared" si="81"/>
        <v>0</v>
      </c>
    </row>
    <row r="229" spans="1:23" s="23" customFormat="1" ht="14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</row>
    <row r="230" spans="1:23" s="23" customFormat="1" ht="20.25" customHeight="1">
      <c r="A230" s="42" t="s">
        <v>66</v>
      </c>
      <c r="B230" s="42" t="s">
        <v>74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</row>
    <row r="231" spans="1:23" s="23" customFormat="1" ht="15">
      <c r="A231" s="93"/>
      <c r="B231" s="93" t="s">
        <v>18</v>
      </c>
      <c r="C231" s="95"/>
      <c r="D231" s="65">
        <f>D222</f>
        <v>9</v>
      </c>
      <c r="E231" s="65">
        <f>E222</f>
        <v>10</v>
      </c>
      <c r="F231" s="65">
        <f>F222</f>
        <v>11</v>
      </c>
      <c r="G231" s="65">
        <f>G222</f>
        <v>12</v>
      </c>
      <c r="H231" s="65">
        <f>H222</f>
        <v>2013</v>
      </c>
      <c r="I231" s="65">
        <f aca="true" t="shared" si="82" ref="I231:W231">I222</f>
        <v>1</v>
      </c>
      <c r="J231" s="65">
        <f t="shared" si="82"/>
        <v>2</v>
      </c>
      <c r="K231" s="65">
        <f t="shared" si="82"/>
        <v>3</v>
      </c>
      <c r="L231" s="65">
        <f t="shared" si="82"/>
        <v>4</v>
      </c>
      <c r="M231" s="65">
        <f t="shared" si="82"/>
        <v>5</v>
      </c>
      <c r="N231" s="65">
        <f t="shared" si="82"/>
        <v>6</v>
      </c>
      <c r="O231" s="65">
        <f t="shared" si="82"/>
        <v>7</v>
      </c>
      <c r="P231" s="65">
        <f t="shared" si="82"/>
        <v>8</v>
      </c>
      <c r="Q231" s="65">
        <f t="shared" si="82"/>
        <v>9</v>
      </c>
      <c r="R231" s="65">
        <f t="shared" si="82"/>
        <v>10</v>
      </c>
      <c r="S231" s="65">
        <f t="shared" si="82"/>
        <v>11</v>
      </c>
      <c r="T231" s="65">
        <f t="shared" si="82"/>
        <v>12</v>
      </c>
      <c r="U231" s="65">
        <f t="shared" si="82"/>
        <v>2014</v>
      </c>
      <c r="V231" s="65">
        <f t="shared" si="82"/>
        <v>2015</v>
      </c>
      <c r="W231" s="65">
        <f t="shared" si="82"/>
        <v>2016</v>
      </c>
    </row>
    <row r="232" spans="1:23" s="23" customFormat="1" ht="14.25">
      <c r="A232" s="30"/>
      <c r="B232" s="30" t="s">
        <v>16</v>
      </c>
      <c r="C232" s="22" t="s">
        <v>19</v>
      </c>
      <c r="D232" s="57"/>
      <c r="E232" s="57"/>
      <c r="F232" s="57"/>
      <c r="G232" s="57"/>
      <c r="H232" s="94">
        <f>IF(SUM(D232:G232)=0,0,AVERAGE(D232:G232))</f>
        <v>0</v>
      </c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94">
        <f>IF(SUM(I232:T232)=0,0,AVERAGE(I232:T232))</f>
        <v>0</v>
      </c>
      <c r="V232" s="57"/>
      <c r="W232" s="57"/>
    </row>
    <row r="233" spans="1:23" s="23" customFormat="1" ht="14.25">
      <c r="A233" s="30"/>
      <c r="B233" s="30" t="s">
        <v>20</v>
      </c>
      <c r="C233" s="16" t="s">
        <v>104</v>
      </c>
      <c r="D233" s="57"/>
      <c r="E233" s="57"/>
      <c r="F233" s="57"/>
      <c r="G233" s="57"/>
      <c r="H233" s="94">
        <f>IF(H232=0,0,H234/H232)</f>
        <v>0</v>
      </c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94">
        <f>IF(U232=0,0,U234/U232)</f>
        <v>0</v>
      </c>
      <c r="V233" s="57"/>
      <c r="W233" s="57"/>
    </row>
    <row r="234" spans="1:23" s="23" customFormat="1" ht="14.25">
      <c r="A234" s="30"/>
      <c r="B234" s="30" t="s">
        <v>17</v>
      </c>
      <c r="C234" s="22" t="s">
        <v>2</v>
      </c>
      <c r="D234" s="104">
        <f>D232*D233</f>
        <v>0</v>
      </c>
      <c r="E234" s="104">
        <f>E232*E233</f>
        <v>0</v>
      </c>
      <c r="F234" s="104">
        <f>F232*F233</f>
        <v>0</v>
      </c>
      <c r="G234" s="104">
        <f>G232*G233</f>
        <v>0</v>
      </c>
      <c r="H234" s="94">
        <f>SUM(D234:G234)</f>
        <v>0</v>
      </c>
      <c r="I234" s="104">
        <f aca="true" t="shared" si="83" ref="I234:T234">I232*I233</f>
        <v>0</v>
      </c>
      <c r="J234" s="104">
        <f t="shared" si="83"/>
        <v>0</v>
      </c>
      <c r="K234" s="104">
        <f t="shared" si="83"/>
        <v>0</v>
      </c>
      <c r="L234" s="104">
        <f t="shared" si="83"/>
        <v>0</v>
      </c>
      <c r="M234" s="104">
        <f t="shared" si="83"/>
        <v>0</v>
      </c>
      <c r="N234" s="104">
        <f t="shared" si="83"/>
        <v>0</v>
      </c>
      <c r="O234" s="104">
        <f t="shared" si="83"/>
        <v>0</v>
      </c>
      <c r="P234" s="104">
        <f t="shared" si="83"/>
        <v>0</v>
      </c>
      <c r="Q234" s="104">
        <f t="shared" si="83"/>
        <v>0</v>
      </c>
      <c r="R234" s="104">
        <f t="shared" si="83"/>
        <v>0</v>
      </c>
      <c r="S234" s="104">
        <f t="shared" si="83"/>
        <v>0</v>
      </c>
      <c r="T234" s="104">
        <f t="shared" si="83"/>
        <v>0</v>
      </c>
      <c r="U234" s="94">
        <f>SUM(I234:T234)</f>
        <v>0</v>
      </c>
      <c r="V234" s="104">
        <f>V232*V233</f>
        <v>0</v>
      </c>
      <c r="W234" s="104">
        <f>W232*W233</f>
        <v>0</v>
      </c>
    </row>
    <row r="235" spans="1:23" s="23" customFormat="1" ht="14.25">
      <c r="A235" s="30"/>
      <c r="B235" s="30" t="s">
        <v>61</v>
      </c>
      <c r="C235" s="22" t="s">
        <v>62</v>
      </c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105">
        <f>IF(U234=0,0,(I235*I234+J235*J234+K235*K234+L235*L234+M234*M235+N234*N235+O234*O235+P234*P235+Q234*Q235+R234*R235+S234*S235+T234*T235)/U234)</f>
        <v>0</v>
      </c>
      <c r="V235" s="57"/>
      <c r="W235" s="57"/>
    </row>
    <row r="236" spans="1:23" s="23" customFormat="1" ht="14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</row>
    <row r="237" spans="1:23" s="23" customFormat="1" ht="15">
      <c r="A237" s="93"/>
      <c r="B237" s="93" t="s">
        <v>18</v>
      </c>
      <c r="C237" s="95"/>
      <c r="D237" s="65">
        <f>D231</f>
        <v>9</v>
      </c>
      <c r="E237" s="65">
        <f>E231</f>
        <v>10</v>
      </c>
      <c r="F237" s="65">
        <f>F231</f>
        <v>11</v>
      </c>
      <c r="G237" s="65">
        <f>G231</f>
        <v>12</v>
      </c>
      <c r="H237" s="65">
        <f>H231</f>
        <v>2013</v>
      </c>
      <c r="I237" s="65">
        <f aca="true" t="shared" si="84" ref="I237:W237">I231</f>
        <v>1</v>
      </c>
      <c r="J237" s="65">
        <f t="shared" si="84"/>
        <v>2</v>
      </c>
      <c r="K237" s="65">
        <f t="shared" si="84"/>
        <v>3</v>
      </c>
      <c r="L237" s="65">
        <f t="shared" si="84"/>
        <v>4</v>
      </c>
      <c r="M237" s="65">
        <f t="shared" si="84"/>
        <v>5</v>
      </c>
      <c r="N237" s="65">
        <f t="shared" si="84"/>
        <v>6</v>
      </c>
      <c r="O237" s="65">
        <f t="shared" si="84"/>
        <v>7</v>
      </c>
      <c r="P237" s="65">
        <f t="shared" si="84"/>
        <v>8</v>
      </c>
      <c r="Q237" s="65">
        <f t="shared" si="84"/>
        <v>9</v>
      </c>
      <c r="R237" s="65">
        <f t="shared" si="84"/>
        <v>10</v>
      </c>
      <c r="S237" s="65">
        <f t="shared" si="84"/>
        <v>11</v>
      </c>
      <c r="T237" s="65">
        <f t="shared" si="84"/>
        <v>12</v>
      </c>
      <c r="U237" s="65">
        <f t="shared" si="84"/>
        <v>2014</v>
      </c>
      <c r="V237" s="65">
        <f t="shared" si="84"/>
        <v>2015</v>
      </c>
      <c r="W237" s="65">
        <f t="shared" si="84"/>
        <v>2016</v>
      </c>
    </row>
    <row r="238" spans="1:23" s="23" customFormat="1" ht="14.25">
      <c r="A238" s="30"/>
      <c r="B238" s="30" t="s">
        <v>16</v>
      </c>
      <c r="C238" s="22" t="s">
        <v>19</v>
      </c>
      <c r="D238" s="57"/>
      <c r="E238" s="57"/>
      <c r="F238" s="57"/>
      <c r="G238" s="57"/>
      <c r="H238" s="94">
        <f>IF(SUM(D238:G238)=0,0,AVERAGE(D238:G238))</f>
        <v>0</v>
      </c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94">
        <f>IF(SUM(I238:T238)=0,0,AVERAGE(I238:T238))</f>
        <v>0</v>
      </c>
      <c r="V238" s="57"/>
      <c r="W238" s="57"/>
    </row>
    <row r="239" spans="1:23" s="23" customFormat="1" ht="14.25">
      <c r="A239" s="30"/>
      <c r="B239" s="30" t="s">
        <v>20</v>
      </c>
      <c r="C239" s="16"/>
      <c r="D239" s="57"/>
      <c r="E239" s="57"/>
      <c r="F239" s="57"/>
      <c r="G239" s="57"/>
      <c r="H239" s="94">
        <f>IF(H238=0,0,H240/H238)</f>
        <v>0</v>
      </c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94">
        <f>IF(U238=0,0,U240/U238)</f>
        <v>0</v>
      </c>
      <c r="V239" s="57"/>
      <c r="W239" s="57"/>
    </row>
    <row r="240" spans="1:23" s="23" customFormat="1" ht="14.25">
      <c r="A240" s="30"/>
      <c r="B240" s="30" t="s">
        <v>17</v>
      </c>
      <c r="C240" s="22" t="s">
        <v>2</v>
      </c>
      <c r="D240" s="104">
        <f>D238*D239</f>
        <v>0</v>
      </c>
      <c r="E240" s="104">
        <f>E238*E239</f>
        <v>0</v>
      </c>
      <c r="F240" s="104">
        <f>F238*F239</f>
        <v>0</v>
      </c>
      <c r="G240" s="104">
        <f>G238*G239</f>
        <v>0</v>
      </c>
      <c r="H240" s="94">
        <f>SUM(D240:G240)</f>
        <v>0</v>
      </c>
      <c r="I240" s="104">
        <f aca="true" t="shared" si="85" ref="I240:T240">I238*I239</f>
        <v>0</v>
      </c>
      <c r="J240" s="104">
        <f t="shared" si="85"/>
        <v>0</v>
      </c>
      <c r="K240" s="104">
        <f t="shared" si="85"/>
        <v>0</v>
      </c>
      <c r="L240" s="104">
        <f t="shared" si="85"/>
        <v>0</v>
      </c>
      <c r="M240" s="104">
        <f t="shared" si="85"/>
        <v>0</v>
      </c>
      <c r="N240" s="104">
        <f t="shared" si="85"/>
        <v>0</v>
      </c>
      <c r="O240" s="104">
        <f t="shared" si="85"/>
        <v>0</v>
      </c>
      <c r="P240" s="104">
        <f t="shared" si="85"/>
        <v>0</v>
      </c>
      <c r="Q240" s="104">
        <f t="shared" si="85"/>
        <v>0</v>
      </c>
      <c r="R240" s="104">
        <f t="shared" si="85"/>
        <v>0</v>
      </c>
      <c r="S240" s="104">
        <f t="shared" si="85"/>
        <v>0</v>
      </c>
      <c r="T240" s="104">
        <f t="shared" si="85"/>
        <v>0</v>
      </c>
      <c r="U240" s="94">
        <f>SUM(I240:T240)</f>
        <v>0</v>
      </c>
      <c r="V240" s="104">
        <f>V238*V239</f>
        <v>0</v>
      </c>
      <c r="W240" s="104">
        <f>W238*W239</f>
        <v>0</v>
      </c>
    </row>
    <row r="241" spans="1:23" s="23" customFormat="1" ht="14.25">
      <c r="A241" s="30"/>
      <c r="B241" s="30" t="s">
        <v>61</v>
      </c>
      <c r="C241" s="22" t="s">
        <v>62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105">
        <f>IF(U240=0,0,(I241*I240+J241*J240+K241*K240+L241*L240+M240*M241+N240*N241+O240*O241+P240*P241+Q240*Q241+R240*R241+S240*S241+T240*T241)/U240)</f>
        <v>0</v>
      </c>
      <c r="V241" s="57"/>
      <c r="W241" s="57"/>
    </row>
    <row r="242" spans="1:23" s="23" customFormat="1" ht="14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</row>
    <row r="243" spans="1:23" s="23" customFormat="1" ht="15">
      <c r="A243" s="93"/>
      <c r="B243" s="93" t="s">
        <v>18</v>
      </c>
      <c r="C243" s="95"/>
      <c r="D243" s="65">
        <f>D237</f>
        <v>9</v>
      </c>
      <c r="E243" s="65">
        <f>E237</f>
        <v>10</v>
      </c>
      <c r="F243" s="65">
        <f>F237</f>
        <v>11</v>
      </c>
      <c r="G243" s="65">
        <f>G237</f>
        <v>12</v>
      </c>
      <c r="H243" s="65">
        <f>H237</f>
        <v>2013</v>
      </c>
      <c r="I243" s="65">
        <f aca="true" t="shared" si="86" ref="I243:W243">I237</f>
        <v>1</v>
      </c>
      <c r="J243" s="65">
        <f t="shared" si="86"/>
        <v>2</v>
      </c>
      <c r="K243" s="65">
        <f t="shared" si="86"/>
        <v>3</v>
      </c>
      <c r="L243" s="65">
        <f t="shared" si="86"/>
        <v>4</v>
      </c>
      <c r="M243" s="65">
        <f t="shared" si="86"/>
        <v>5</v>
      </c>
      <c r="N243" s="65">
        <f t="shared" si="86"/>
        <v>6</v>
      </c>
      <c r="O243" s="65">
        <f t="shared" si="86"/>
        <v>7</v>
      </c>
      <c r="P243" s="65">
        <f t="shared" si="86"/>
        <v>8</v>
      </c>
      <c r="Q243" s="65">
        <f t="shared" si="86"/>
        <v>9</v>
      </c>
      <c r="R243" s="65">
        <f t="shared" si="86"/>
        <v>10</v>
      </c>
      <c r="S243" s="65">
        <f t="shared" si="86"/>
        <v>11</v>
      </c>
      <c r="T243" s="65">
        <f t="shared" si="86"/>
        <v>12</v>
      </c>
      <c r="U243" s="65">
        <f t="shared" si="86"/>
        <v>2014</v>
      </c>
      <c r="V243" s="65">
        <f t="shared" si="86"/>
        <v>2015</v>
      </c>
      <c r="W243" s="65">
        <f t="shared" si="86"/>
        <v>2016</v>
      </c>
    </row>
    <row r="244" spans="1:23" s="23" customFormat="1" ht="14.25">
      <c r="A244" s="30"/>
      <c r="B244" s="30" t="s">
        <v>16</v>
      </c>
      <c r="C244" s="22" t="s">
        <v>19</v>
      </c>
      <c r="D244" s="57"/>
      <c r="E244" s="57"/>
      <c r="F244" s="57"/>
      <c r="G244" s="57"/>
      <c r="H244" s="94">
        <f>IF(SUM(D244:G244)=0,0,AVERAGE(D244:G244))</f>
        <v>0</v>
      </c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94">
        <f>IF(SUM(I244:T244)=0,0,AVERAGE(I244:T244))</f>
        <v>0</v>
      </c>
      <c r="V244" s="57"/>
      <c r="W244" s="57"/>
    </row>
    <row r="245" spans="1:23" s="23" customFormat="1" ht="14.25">
      <c r="A245" s="30"/>
      <c r="B245" s="30" t="s">
        <v>20</v>
      </c>
      <c r="C245" s="16" t="s">
        <v>104</v>
      </c>
      <c r="D245" s="57"/>
      <c r="E245" s="57"/>
      <c r="F245" s="57"/>
      <c r="G245" s="57"/>
      <c r="H245" s="94">
        <f>IF(H244=0,0,H246/H244)</f>
        <v>0</v>
      </c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94">
        <f>IF(U244=0,0,U246/U244)</f>
        <v>0</v>
      </c>
      <c r="V245" s="57"/>
      <c r="W245" s="57"/>
    </row>
    <row r="246" spans="1:23" s="23" customFormat="1" ht="14.25">
      <c r="A246" s="30"/>
      <c r="B246" s="30" t="s">
        <v>17</v>
      </c>
      <c r="C246" s="22" t="s">
        <v>2</v>
      </c>
      <c r="D246" s="104">
        <f>D244*D245</f>
        <v>0</v>
      </c>
      <c r="E246" s="104">
        <f>E244*E245</f>
        <v>0</v>
      </c>
      <c r="F246" s="104">
        <f>F244*F245</f>
        <v>0</v>
      </c>
      <c r="G246" s="104">
        <f>G244*G245</f>
        <v>0</v>
      </c>
      <c r="H246" s="94">
        <f>SUM(D246:G246)</f>
        <v>0</v>
      </c>
      <c r="I246" s="104">
        <f aca="true" t="shared" si="87" ref="I246:T246">I244*I245</f>
        <v>0</v>
      </c>
      <c r="J246" s="104">
        <f t="shared" si="87"/>
        <v>0</v>
      </c>
      <c r="K246" s="104">
        <f t="shared" si="87"/>
        <v>0</v>
      </c>
      <c r="L246" s="104">
        <f t="shared" si="87"/>
        <v>0</v>
      </c>
      <c r="M246" s="104">
        <f t="shared" si="87"/>
        <v>0</v>
      </c>
      <c r="N246" s="104">
        <f t="shared" si="87"/>
        <v>0</v>
      </c>
      <c r="O246" s="104">
        <f t="shared" si="87"/>
        <v>0</v>
      </c>
      <c r="P246" s="104">
        <f t="shared" si="87"/>
        <v>0</v>
      </c>
      <c r="Q246" s="104">
        <f t="shared" si="87"/>
        <v>0</v>
      </c>
      <c r="R246" s="104">
        <f t="shared" si="87"/>
        <v>0</v>
      </c>
      <c r="S246" s="104">
        <f t="shared" si="87"/>
        <v>0</v>
      </c>
      <c r="T246" s="104">
        <f t="shared" si="87"/>
        <v>0</v>
      </c>
      <c r="U246" s="94">
        <f>SUM(I246:T246)</f>
        <v>0</v>
      </c>
      <c r="V246" s="104">
        <f>V244*V245</f>
        <v>0</v>
      </c>
      <c r="W246" s="104">
        <f>W244*W245</f>
        <v>0</v>
      </c>
    </row>
    <row r="247" spans="1:23" s="23" customFormat="1" ht="14.25">
      <c r="A247" s="30"/>
      <c r="B247" s="30" t="s">
        <v>61</v>
      </c>
      <c r="C247" s="22" t="s">
        <v>62</v>
      </c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105">
        <f>IF(U246=0,0,(I247*I246+J247*J246+K247*K246+L247*L246+M246*M247+N246*N247+O246*O247+P246*P247+Q246*Q247+R246*R247+S246*S247+T246*T247)/U246)</f>
        <v>0</v>
      </c>
      <c r="V247" s="57"/>
      <c r="W247" s="57"/>
    </row>
    <row r="248" spans="1:23" s="23" customFormat="1" ht="14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</row>
    <row r="249" spans="1:23" s="23" customFormat="1" ht="15">
      <c r="A249" s="69"/>
      <c r="B249" s="69" t="s">
        <v>27</v>
      </c>
      <c r="C249" s="60"/>
      <c r="D249" s="90">
        <f>SUM(D234,D240,D246)</f>
        <v>0</v>
      </c>
      <c r="E249" s="90">
        <f>SUM(E234,E240,E246)</f>
        <v>0</v>
      </c>
      <c r="F249" s="90">
        <f>SUM(F234,F240,F246)</f>
        <v>0</v>
      </c>
      <c r="G249" s="90">
        <f>SUM(G234,G240,G246)</f>
        <v>0</v>
      </c>
      <c r="H249" s="90">
        <f>SUM(H234,H240,H246)</f>
        <v>0</v>
      </c>
      <c r="I249" s="90">
        <f aca="true" t="shared" si="88" ref="I249:W249">SUM(I234,I240,I246)</f>
        <v>0</v>
      </c>
      <c r="J249" s="90">
        <f t="shared" si="88"/>
        <v>0</v>
      </c>
      <c r="K249" s="90">
        <f t="shared" si="88"/>
        <v>0</v>
      </c>
      <c r="L249" s="90">
        <f t="shared" si="88"/>
        <v>0</v>
      </c>
      <c r="M249" s="90">
        <f t="shared" si="88"/>
        <v>0</v>
      </c>
      <c r="N249" s="90">
        <f t="shared" si="88"/>
        <v>0</v>
      </c>
      <c r="O249" s="90">
        <f t="shared" si="88"/>
        <v>0</v>
      </c>
      <c r="P249" s="90">
        <f t="shared" si="88"/>
        <v>0</v>
      </c>
      <c r="Q249" s="90">
        <f t="shared" si="88"/>
        <v>0</v>
      </c>
      <c r="R249" s="90">
        <f t="shared" si="88"/>
        <v>0</v>
      </c>
      <c r="S249" s="90">
        <f t="shared" si="88"/>
        <v>0</v>
      </c>
      <c r="T249" s="90">
        <f t="shared" si="88"/>
        <v>0</v>
      </c>
      <c r="U249" s="90">
        <f t="shared" si="88"/>
        <v>0</v>
      </c>
      <c r="V249" s="90">
        <f t="shared" si="88"/>
        <v>0</v>
      </c>
      <c r="W249" s="90">
        <f t="shared" si="88"/>
        <v>0</v>
      </c>
    </row>
    <row r="250" spans="1:23" s="23" customFormat="1" ht="14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s="23" customFormat="1" ht="14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="39" customFormat="1" ht="14.25"/>
    <row r="510" spans="1:23" ht="14.2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</row>
    <row r="511" spans="1:23" ht="14.2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</row>
    <row r="512" spans="1:23" ht="14.2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</row>
    <row r="513" spans="1:23" ht="14.2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</row>
    <row r="514" spans="1:23" ht="14.2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</row>
    <row r="515" spans="1:23" ht="14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</row>
    <row r="516" spans="1:23" ht="14.2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</row>
    <row r="517" spans="1:23" ht="14.2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</row>
    <row r="518" spans="1:23" ht="14.2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</row>
    <row r="519" spans="1:23" ht="14.2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</row>
    <row r="520" spans="1:23" ht="14.2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</row>
    <row r="521" spans="1:23" ht="14.2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</row>
    <row r="522" spans="1:23" ht="14.2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</row>
    <row r="523" spans="1:23" ht="14.2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</row>
    <row r="524" spans="1:23" ht="14.2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</row>
    <row r="525" spans="1:23" ht="14.2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</row>
    <row r="526" spans="1:23" ht="14.2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</row>
    <row r="527" spans="1:23" ht="14.2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</row>
    <row r="528" spans="1:23" ht="14.2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</row>
    <row r="529" spans="1:23" ht="14.2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</row>
    <row r="530" spans="1:23" ht="14.2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</row>
    <row r="531" spans="1:23" ht="14.2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</row>
    <row r="532" spans="1:23" ht="14.2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</row>
    <row r="533" spans="1:23" ht="14.2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</row>
    <row r="534" spans="1:23" ht="14.2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</row>
    <row r="535" spans="1:23" ht="14.2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</row>
    <row r="536" spans="1:23" ht="14.2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</row>
    <row r="537" spans="1:23" ht="14.2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</row>
    <row r="538" spans="1:23" ht="14.2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</row>
    <row r="539" spans="1:23" ht="14.2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</row>
    <row r="540" spans="1:23" ht="14.2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</row>
    <row r="541" spans="1:23" ht="14.2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</row>
    <row r="542" spans="1:23" ht="14.2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</row>
    <row r="543" spans="1:23" ht="14.2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</row>
    <row r="544" spans="1:23" ht="14.2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</row>
    <row r="545" spans="1:23" ht="14.2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</row>
    <row r="546" spans="1:23" ht="14.2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</row>
    <row r="547" spans="1:23" ht="14.2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</row>
    <row r="548" spans="1:23" ht="14.2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</row>
    <row r="549" spans="1:23" ht="14.2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</row>
    <row r="550" spans="1:23" ht="14.2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</row>
    <row r="551" spans="1:23" ht="14.2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</row>
    <row r="552" spans="1:23" ht="14.2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</row>
    <row r="553" spans="1:23" ht="14.2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</row>
    <row r="554" spans="1:23" ht="14.2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</row>
    <row r="555" spans="1:23" ht="14.2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</row>
    <row r="556" spans="1:23" ht="14.2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</row>
    <row r="557" spans="1:23" ht="14.2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</row>
    <row r="558" spans="1:23" ht="14.2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</row>
    <row r="559" spans="1:23" ht="14.2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</row>
    <row r="560" spans="1:23" ht="14.2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</row>
    <row r="561" spans="1:23" ht="14.2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</row>
    <row r="562" spans="1:23" ht="14.2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</row>
    <row r="563" spans="1:23" ht="14.2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</row>
    <row r="564" spans="1:23" ht="14.2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</row>
    <row r="565" spans="1:23" ht="14.2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</row>
    <row r="566" spans="1:23" ht="14.2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</row>
    <row r="567" spans="1:23" ht="14.2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</row>
    <row r="568" spans="1:23" ht="14.2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</row>
    <row r="569" spans="1:23" ht="14.2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</row>
    <row r="570" spans="1:23" ht="14.2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</row>
    <row r="571" spans="1:23" ht="14.2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</row>
    <row r="572" spans="1:23" ht="14.2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</row>
    <row r="573" spans="1:23" ht="14.2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</row>
    <row r="574" spans="1:23" ht="14.2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</row>
    <row r="575" spans="1:23" ht="14.2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</row>
    <row r="576" spans="1:23" ht="14.2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</row>
    <row r="577" spans="1:23" ht="14.2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</row>
    <row r="578" spans="1:23" ht="14.2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</row>
    <row r="579" spans="1:23" ht="14.2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</row>
    <row r="580" spans="1:23" ht="14.2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</row>
    <row r="581" spans="1:23" ht="14.2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</row>
    <row r="582" spans="1:23" ht="14.2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</row>
    <row r="583" spans="1:23" ht="14.2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</row>
    <row r="584" spans="1:23" ht="14.2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</row>
    <row r="585" spans="1:23" ht="14.2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</row>
    <row r="586" spans="1:23" ht="14.2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</row>
    <row r="587" spans="1:23" ht="14.2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</row>
    <row r="588" spans="1:23" ht="14.2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</row>
    <row r="589" spans="1:23" ht="14.2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</row>
    <row r="590" spans="1:23" ht="14.2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</row>
    <row r="591" spans="1:23" ht="14.2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</row>
    <row r="592" spans="1:23" ht="14.2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</row>
    <row r="593" spans="1:23" ht="14.2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</row>
    <row r="594" spans="1:23" ht="14.2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</row>
    <row r="595" spans="1:23" ht="14.2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</row>
    <row r="596" spans="1:23" ht="14.2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</row>
    <row r="597" spans="1:23" ht="14.2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</row>
    <row r="598" spans="1:23" ht="14.2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</row>
    <row r="599" spans="1:23" ht="14.2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</row>
    <row r="600" spans="1:23" ht="14.2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</row>
    <row r="601" spans="1:23" ht="14.2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</row>
    <row r="602" spans="1:23" ht="14.2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</row>
    <row r="603" spans="1:23" ht="14.2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</row>
    <row r="604" spans="1:23" ht="14.2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</row>
    <row r="605" spans="1:23" ht="14.2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</row>
    <row r="606" spans="1:23" ht="14.2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</row>
    <row r="607" spans="1:23" ht="14.2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</row>
    <row r="608" spans="1:23" ht="14.2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</row>
    <row r="609" spans="1:23" ht="14.2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</row>
    <row r="610" spans="1:23" ht="14.2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</row>
    <row r="611" spans="1:23" ht="14.2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</row>
    <row r="612" spans="1:23" ht="14.2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</row>
    <row r="613" spans="1:23" ht="14.2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</row>
    <row r="614" spans="1:23" ht="14.2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</row>
    <row r="615" spans="1:23" ht="14.2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</row>
    <row r="616" spans="1:23" ht="14.2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</row>
    <row r="617" spans="1:23" ht="14.2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</row>
    <row r="618" spans="1:23" ht="14.2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</row>
    <row r="619" spans="1:23" ht="14.2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</row>
    <row r="620" spans="1:23" ht="14.2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</row>
    <row r="621" spans="1:23" ht="14.2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</row>
    <row r="622" spans="1:23" ht="14.2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</row>
    <row r="623" spans="1:23" ht="14.2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</row>
    <row r="624" spans="1:23" ht="14.2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</row>
    <row r="625" spans="1:23" ht="14.2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</row>
    <row r="626" spans="1:23" ht="14.2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</row>
    <row r="627" spans="1:23" ht="14.2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</row>
    <row r="628" spans="1:23" ht="14.2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</row>
    <row r="629" spans="1:23" ht="14.2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</row>
    <row r="630" spans="1:23" ht="14.2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</row>
    <row r="631" spans="1:23" ht="14.2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</row>
    <row r="632" spans="1:23" ht="14.2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</row>
    <row r="633" spans="1:23" ht="14.2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</row>
    <row r="634" spans="1:23" ht="14.2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</row>
    <row r="635" spans="1:23" ht="14.2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</row>
    <row r="636" spans="1:23" ht="14.2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</row>
    <row r="637" spans="1:23" ht="14.2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</row>
    <row r="638" spans="1:23" ht="14.2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</row>
    <row r="639" spans="1:23" ht="14.2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</row>
    <row r="640" spans="1:23" ht="14.2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</row>
    <row r="641" spans="1:23" ht="14.2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</row>
    <row r="642" spans="1:23" ht="14.2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</row>
    <row r="643" spans="1:23" ht="14.2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</row>
    <row r="644" spans="1:23" ht="14.2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</row>
    <row r="645" spans="1:23" ht="14.2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</row>
    <row r="646" spans="1:23" ht="14.2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</row>
    <row r="647" spans="1:23" ht="14.2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</row>
    <row r="648" spans="1:23" ht="14.2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</row>
    <row r="649" spans="1:23" ht="14.2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</row>
    <row r="650" spans="1:23" ht="14.2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</row>
    <row r="651" spans="1:23" ht="14.2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</row>
    <row r="652" spans="1:23" ht="14.2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</row>
    <row r="653" spans="1:23" ht="14.2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</row>
    <row r="654" spans="1:23" ht="14.2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</row>
    <row r="655" spans="1:23" ht="14.2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</row>
    <row r="656" spans="1:23" ht="14.2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</row>
    <row r="657" spans="1:23" ht="14.2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</row>
    <row r="658" spans="1:23" ht="14.2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</row>
    <row r="659" spans="1:23" ht="14.2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</row>
    <row r="660" spans="1:23" ht="14.2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</row>
    <row r="661" spans="1:23" ht="14.2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</row>
    <row r="662" spans="1:23" ht="14.2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</row>
    <row r="663" spans="1:23" ht="14.2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</row>
    <row r="664" spans="1:23" ht="14.2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</row>
    <row r="665" spans="1:23" ht="14.2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</row>
    <row r="666" spans="1:23" ht="14.2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</row>
    <row r="667" spans="1:23" ht="14.2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</row>
    <row r="668" spans="1:23" ht="14.2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</row>
    <row r="669" spans="1:23" ht="14.2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</row>
    <row r="670" spans="1:23" ht="14.2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</row>
    <row r="671" spans="1:23" ht="14.2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</row>
    <row r="672" spans="1:23" ht="14.2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</row>
    <row r="673" spans="1:23" ht="14.2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</row>
    <row r="674" spans="1:23" ht="14.2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</row>
    <row r="675" spans="1:23" ht="14.2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</row>
    <row r="676" spans="1:23" ht="14.2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</row>
    <row r="677" spans="1:23" ht="14.2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</row>
    <row r="678" spans="1:23" ht="14.2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</row>
    <row r="679" spans="1:23" ht="14.2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</row>
    <row r="680" spans="1:23" ht="14.2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</row>
    <row r="681" spans="1:23" ht="14.2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</row>
    <row r="682" spans="1:23" ht="14.2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</row>
    <row r="683" spans="1:23" ht="14.2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</row>
    <row r="684" spans="1:23" ht="14.2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</row>
    <row r="685" spans="1:23" ht="14.2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</row>
    <row r="686" spans="1:23" ht="14.2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</row>
    <row r="687" spans="1:23" ht="14.2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</row>
    <row r="688" spans="1:23" ht="14.2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</row>
    <row r="689" spans="1:23" ht="14.2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</row>
    <row r="690" spans="1:23" ht="14.2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</row>
    <row r="691" spans="1:23" ht="14.2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</row>
    <row r="692" spans="1:23" ht="14.2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</row>
    <row r="693" spans="1:23" ht="14.2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</row>
    <row r="694" spans="1:23" ht="14.2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</row>
    <row r="695" spans="1:23" ht="14.2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</row>
    <row r="696" spans="1:23" ht="14.2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</row>
    <row r="697" spans="1:23" ht="14.2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</row>
    <row r="698" spans="1:23" ht="14.2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</row>
    <row r="699" spans="1:23" ht="14.2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</row>
    <row r="700" spans="1:23" ht="14.2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</row>
    <row r="701" spans="1:23" ht="14.2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</row>
    <row r="702" spans="1:23" ht="14.2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</row>
    <row r="703" spans="1:23" ht="14.2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</row>
    <row r="704" spans="1:23" ht="14.2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</row>
    <row r="705" spans="1:23" ht="14.2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</row>
    <row r="706" spans="1:23" ht="14.2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</row>
    <row r="707" spans="1:23" ht="14.2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</row>
    <row r="708" spans="1:23" ht="14.2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</row>
    <row r="709" spans="1:23" ht="14.2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</row>
    <row r="710" spans="1:23" ht="14.2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</row>
    <row r="711" spans="1:23" ht="14.2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</row>
    <row r="712" spans="1:23" ht="14.2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</row>
    <row r="713" spans="1:23" ht="14.2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</row>
    <row r="714" spans="1:23" ht="14.2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</row>
    <row r="715" spans="1:23" ht="14.2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</row>
    <row r="716" spans="1:23" ht="14.2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</row>
    <row r="717" spans="1:23" ht="14.2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</row>
    <row r="718" spans="1:23" ht="14.2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</row>
    <row r="719" spans="1:23" ht="14.2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</row>
    <row r="720" spans="1:23" ht="14.2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</row>
    <row r="721" spans="1:23" ht="14.2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</row>
    <row r="722" spans="1:23" ht="14.2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</row>
    <row r="723" spans="1:23" ht="14.2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</row>
    <row r="724" spans="1:23" ht="14.2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</row>
    <row r="725" spans="1:23" ht="14.2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</row>
    <row r="726" spans="1:23" ht="14.2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</row>
    <row r="727" spans="1:23" ht="14.2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</row>
    <row r="728" spans="1:23" ht="14.2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</row>
    <row r="729" spans="1:23" ht="14.2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</row>
    <row r="730" spans="1:23" ht="14.2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</row>
    <row r="731" spans="1:23" ht="14.2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</row>
    <row r="732" spans="1:23" ht="14.2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</row>
    <row r="733" spans="1:23" ht="14.2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</row>
    <row r="734" spans="1:23" ht="14.2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</row>
    <row r="735" spans="1:23" ht="14.2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</row>
    <row r="736" spans="1:23" ht="14.2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</row>
    <row r="737" spans="1:23" ht="14.2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</row>
    <row r="738" spans="1:23" ht="14.2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</row>
    <row r="739" spans="1:23" ht="14.2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</row>
    <row r="740" spans="1:23" ht="14.2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</row>
    <row r="741" spans="1:23" ht="14.2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</row>
    <row r="742" spans="1:23" ht="14.2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</row>
    <row r="743" spans="1:23" ht="14.2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</row>
    <row r="744" spans="1:23" ht="14.2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</row>
    <row r="745" spans="1:23" ht="14.2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</row>
    <row r="746" spans="1:23" ht="14.2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</row>
    <row r="747" spans="1:23" ht="14.2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</row>
    <row r="748" spans="1:23" ht="14.2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</row>
    <row r="749" spans="1:23" ht="14.2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</row>
    <row r="750" spans="1:23" ht="14.2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</row>
    <row r="751" spans="1:23" ht="14.2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</row>
    <row r="752" spans="1:23" ht="14.2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</row>
    <row r="753" spans="1:23" ht="14.2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</row>
    <row r="754" spans="1:23" ht="14.2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</row>
    <row r="755" spans="1:23" ht="14.2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</row>
    <row r="756" spans="1:23" ht="14.2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</row>
    <row r="757" spans="1:23" ht="14.2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</row>
    <row r="758" spans="1:23" ht="14.2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</row>
    <row r="759" spans="1:23" ht="14.2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</row>
    <row r="760" spans="1:23" ht="14.2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</row>
    <row r="761" spans="1:23" ht="14.2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</row>
    <row r="762" spans="1:23" ht="14.2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</row>
    <row r="763" spans="1:23" ht="14.2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</row>
    <row r="764" spans="1:23" ht="14.2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</row>
    <row r="765" spans="1:23" ht="14.2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</row>
    <row r="766" spans="1:23" ht="14.2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</row>
    <row r="767" spans="1:23" ht="14.2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</row>
    <row r="768" spans="1:23" ht="14.2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</row>
    <row r="769" spans="1:23" ht="14.2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</row>
    <row r="770" spans="1:23" ht="14.2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</row>
    <row r="771" spans="1:23" ht="14.2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</row>
    <row r="772" spans="1:23" ht="14.2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</row>
    <row r="773" spans="1:23" ht="14.2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</row>
    <row r="774" spans="1:23" ht="14.2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</row>
    <row r="775" spans="1:23" ht="14.2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</row>
    <row r="776" spans="1:23" ht="14.2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</row>
    <row r="777" spans="1:23" ht="14.2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</row>
    <row r="778" spans="1:23" ht="14.2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</row>
    <row r="779" spans="1:23" ht="14.2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</row>
    <row r="780" spans="1:23" ht="14.2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</row>
    <row r="781" spans="1:23" ht="14.2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</row>
    <row r="782" spans="1:23" ht="14.2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</row>
    <row r="783" spans="1:23" ht="14.2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</row>
    <row r="784" spans="1:23" ht="14.2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</row>
    <row r="785" spans="1:23" ht="14.2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</row>
    <row r="786" spans="1:23" ht="14.2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</row>
    <row r="787" spans="1:23" ht="14.2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</row>
    <row r="788" spans="1:23" ht="14.2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</row>
    <row r="789" spans="1:23" ht="14.2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</row>
    <row r="790" spans="1:23" ht="14.2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</row>
    <row r="791" spans="1:23" ht="14.2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</row>
    <row r="792" spans="1:23" ht="14.2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</row>
    <row r="793" spans="1:23" ht="14.2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</row>
    <row r="794" spans="1:23" ht="14.2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</row>
    <row r="795" spans="1:23" ht="14.2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</row>
    <row r="796" spans="1:23" ht="14.2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</row>
    <row r="797" spans="1:23" ht="14.2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</row>
    <row r="798" spans="1:23" ht="14.2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</row>
    <row r="799" spans="1:23" ht="14.2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</row>
    <row r="800" spans="1:23" ht="14.2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</row>
    <row r="801" spans="1:23" ht="14.2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</row>
    <row r="802" spans="1:23" ht="14.2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</row>
    <row r="803" spans="1:23" ht="14.2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</row>
    <row r="804" spans="1:23" ht="14.2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</row>
    <row r="805" spans="1:23" ht="14.2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</row>
    <row r="806" spans="1:23" ht="14.2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</row>
    <row r="807" spans="1:23" ht="14.2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</row>
    <row r="808" spans="1:23" ht="14.2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</row>
    <row r="809" spans="1:23" ht="14.2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</row>
    <row r="810" spans="1:23" ht="14.2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</row>
    <row r="811" spans="1:23" ht="14.2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</row>
    <row r="812" spans="1:23" ht="14.2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</row>
    <row r="813" spans="1:23" ht="14.2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</row>
    <row r="814" spans="1:23" ht="14.2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</row>
    <row r="815" spans="1:23" ht="14.2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</row>
    <row r="816" spans="1:23" ht="14.2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</row>
    <row r="817" spans="1:23" ht="14.2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</row>
    <row r="818" spans="1:23" ht="14.2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</row>
    <row r="819" spans="1:23" ht="14.2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</row>
    <row r="820" spans="1:23" ht="14.2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</row>
    <row r="821" spans="1:23" ht="14.2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</row>
    <row r="822" spans="1:23" ht="14.2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</row>
    <row r="823" spans="1:23" ht="14.2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</row>
    <row r="824" spans="1:23" ht="14.2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</row>
    <row r="825" spans="1:23" ht="14.2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</row>
    <row r="826" spans="1:23" ht="14.2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</row>
    <row r="827" spans="1:23" ht="14.2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</row>
    <row r="828" spans="1:23" ht="14.2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</row>
    <row r="829" spans="1:23" ht="14.2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</row>
    <row r="830" spans="1:23" ht="14.2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</row>
    <row r="831" spans="1:23" ht="14.2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</row>
    <row r="832" spans="1:23" ht="14.2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</row>
    <row r="833" spans="1:23" ht="14.2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</row>
    <row r="834" spans="1:23" ht="14.2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</row>
    <row r="835" spans="1:23" ht="14.2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</row>
    <row r="836" spans="1:23" ht="14.2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</row>
    <row r="837" spans="1:23" ht="14.2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</row>
    <row r="838" spans="1:23" ht="14.2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</row>
    <row r="839" spans="1:23" ht="14.2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</row>
    <row r="840" spans="1:23" ht="14.2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</row>
    <row r="841" spans="1:23" ht="14.2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</row>
    <row r="842" spans="1:23" ht="14.2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</row>
    <row r="843" spans="1:23" ht="14.2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</row>
    <row r="844" spans="1:23" ht="14.2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</row>
    <row r="845" spans="1:23" ht="14.2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</row>
    <row r="846" spans="1:23" ht="14.2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</row>
    <row r="847" spans="1:23" ht="14.2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</row>
    <row r="848" spans="1:23" ht="14.2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</row>
    <row r="849" spans="1:23" ht="14.2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</row>
    <row r="850" spans="1:23" ht="14.2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</row>
    <row r="851" spans="1:23" ht="14.2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</row>
    <row r="852" spans="1:23" ht="14.2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</row>
    <row r="853" spans="1:23" ht="14.2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</row>
    <row r="854" spans="1:23" ht="14.2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</row>
    <row r="855" spans="1:23" ht="14.2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</row>
    <row r="856" spans="1:23" ht="14.2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</row>
    <row r="857" spans="1:23" ht="14.2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</row>
    <row r="858" spans="1:23" ht="14.2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</row>
    <row r="859" spans="1:23" ht="14.2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</row>
    <row r="860" spans="1:23" ht="14.2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</row>
    <row r="861" spans="1:23" ht="14.2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</row>
    <row r="862" spans="1:23" ht="14.2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</row>
    <row r="863" spans="1:23" ht="14.2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</row>
    <row r="864" spans="1:23" ht="14.2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</row>
    <row r="865" spans="1:23" ht="14.2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</row>
    <row r="866" spans="1:23" ht="14.2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</row>
    <row r="867" spans="1:23" ht="14.2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</row>
    <row r="868" spans="1:23" ht="14.2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</row>
    <row r="869" spans="1:23" ht="14.2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</row>
    <row r="870" spans="1:23" ht="14.2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</row>
    <row r="871" spans="1:23" ht="14.2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</row>
    <row r="872" spans="1:23" ht="14.2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</row>
    <row r="873" spans="1:23" ht="14.2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</row>
    <row r="874" spans="1:23" ht="14.2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</row>
    <row r="875" spans="1:23" ht="14.2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</row>
    <row r="876" spans="1:23" ht="14.2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</row>
    <row r="877" spans="1:23" ht="14.2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</row>
    <row r="878" spans="1:23" ht="14.2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</row>
    <row r="879" spans="1:23" ht="14.2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</row>
    <row r="880" spans="1:23" ht="14.2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</row>
    <row r="881" spans="1:23" ht="14.2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</row>
    <row r="882" spans="1:23" ht="14.2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</row>
    <row r="883" spans="1:23" ht="14.2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</row>
    <row r="884" spans="1:23" ht="14.2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</row>
    <row r="885" spans="1:23" ht="14.2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</row>
    <row r="886" spans="1:23" ht="14.2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</row>
    <row r="887" spans="1:23" ht="14.2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</row>
    <row r="888" spans="1:23" ht="14.2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</row>
    <row r="889" spans="1:23" ht="14.2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</row>
    <row r="890" spans="1:23" ht="14.2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</row>
    <row r="891" spans="1:23" ht="14.2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</row>
    <row r="892" spans="1:23" ht="14.2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</row>
    <row r="893" spans="1:23" ht="14.2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</row>
    <row r="894" spans="1:23" ht="14.2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</row>
    <row r="895" spans="1:23" ht="14.2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</row>
    <row r="896" spans="1:23" ht="14.2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</row>
    <row r="897" spans="1:23" ht="14.2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</row>
    <row r="898" spans="1:23" ht="14.2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</row>
    <row r="899" spans="1:23" ht="14.2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</row>
    <row r="900" spans="1:23" ht="14.2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</row>
    <row r="901" spans="1:23" ht="14.2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</row>
    <row r="902" spans="1:23" ht="14.2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</row>
    <row r="903" spans="1:23" ht="14.2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</row>
    <row r="904" spans="1:23" ht="14.2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</row>
    <row r="905" spans="1:23" ht="14.2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</row>
    <row r="906" spans="1:23" ht="14.2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</row>
    <row r="907" spans="1:23" ht="14.2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</row>
    <row r="908" spans="1:23" ht="14.2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</row>
    <row r="909" spans="1:23" ht="14.2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</row>
    <row r="910" spans="1:23" ht="14.2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</row>
    <row r="911" spans="1:23" ht="14.2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</row>
    <row r="912" spans="1:23" ht="14.2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</row>
    <row r="913" spans="1:23" ht="14.2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</row>
    <row r="914" spans="1:23" ht="14.2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</row>
    <row r="915" spans="1:23" ht="14.2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</row>
    <row r="916" spans="1:23" ht="14.2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</row>
    <row r="917" spans="1:23" ht="14.2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</row>
    <row r="918" spans="1:23" ht="14.2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</row>
    <row r="919" spans="1:23" ht="14.2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</row>
    <row r="920" spans="1:23" ht="14.2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</row>
    <row r="921" spans="1:23" ht="14.2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</row>
    <row r="922" spans="1:23" ht="14.2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</row>
    <row r="923" spans="1:23" ht="14.2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</row>
    <row r="924" spans="1:23" ht="14.2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</row>
    <row r="925" spans="1:23" ht="14.2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</row>
    <row r="926" spans="1:23" ht="14.2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</row>
    <row r="927" spans="1:23" ht="14.2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</row>
    <row r="928" spans="1:23" ht="14.2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</row>
    <row r="929" spans="1:23" ht="14.2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</row>
    <row r="930" spans="1:23" ht="14.2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</row>
    <row r="931" spans="1:23" ht="14.2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</row>
    <row r="932" spans="1:23" ht="14.2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</row>
    <row r="933" spans="1:23" ht="14.2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</row>
    <row r="934" spans="1:23" ht="14.2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</row>
    <row r="935" spans="1:23" ht="14.2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</row>
    <row r="936" spans="1:23" ht="14.2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</row>
    <row r="937" spans="1:23" ht="14.2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</row>
    <row r="938" spans="1:23" ht="14.2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</row>
    <row r="939" spans="1:23" ht="14.2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</row>
    <row r="940" spans="1:23" ht="14.2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</row>
    <row r="941" spans="1:23" ht="14.2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</row>
    <row r="942" spans="1:23" ht="14.2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</row>
    <row r="943" spans="1:23" ht="14.2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</row>
    <row r="944" spans="1:23" ht="14.2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</row>
    <row r="945" spans="1:23" ht="14.2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</row>
    <row r="946" spans="1:23" ht="14.2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</row>
    <row r="947" spans="1:23" ht="14.2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</row>
    <row r="948" spans="1:23" ht="14.2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</row>
    <row r="949" spans="1:23" ht="14.2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</row>
    <row r="950" spans="1:23" ht="14.2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</row>
    <row r="951" spans="1:23" ht="14.2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</row>
    <row r="952" spans="1:23" ht="14.2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</row>
    <row r="953" spans="1:23" ht="14.2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</row>
    <row r="954" spans="1:23" ht="14.2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</row>
    <row r="955" spans="1:23" ht="14.2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</row>
    <row r="956" spans="1:23" ht="14.2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</row>
    <row r="957" spans="1:23" ht="14.2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</row>
    <row r="958" spans="1:23" ht="14.2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</row>
    <row r="959" spans="1:23" ht="14.2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</row>
    <row r="960" spans="1:23" ht="14.2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</row>
    <row r="961" spans="1:23" ht="14.2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</row>
    <row r="962" spans="1:23" ht="14.2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</row>
    <row r="963" spans="1:23" ht="14.2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</row>
    <row r="964" spans="1:23" ht="14.2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</row>
    <row r="965" spans="1:23" ht="14.2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</row>
    <row r="966" spans="1:23" ht="14.2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</row>
    <row r="967" spans="1:23" ht="14.2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</row>
    <row r="968" spans="1:23" ht="14.2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</row>
    <row r="969" spans="1:23" ht="14.2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</row>
    <row r="970" spans="1:23" ht="14.2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</row>
    <row r="971" spans="1:23" ht="14.2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</row>
    <row r="972" spans="1:23" ht="14.2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</row>
    <row r="973" spans="1:23" ht="14.2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</row>
    <row r="974" spans="1:23" ht="14.2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</row>
    <row r="975" spans="1:23" ht="14.2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</row>
    <row r="976" spans="1:23" ht="14.2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</row>
    <row r="977" spans="1:23" ht="14.2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</row>
    <row r="978" spans="1:23" ht="14.2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</row>
    <row r="979" spans="1:23" ht="14.2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</row>
    <row r="980" spans="1:23" ht="14.2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</row>
    <row r="981" spans="1:23" ht="14.2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</row>
    <row r="982" spans="1:23" ht="14.2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</row>
    <row r="983" spans="1:23" ht="14.2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</row>
    <row r="984" spans="1:23" ht="14.2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</row>
    <row r="985" spans="1:23" ht="14.2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</row>
    <row r="986" spans="1:23" ht="14.2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</row>
    <row r="987" spans="1:23" ht="14.2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</row>
    <row r="988" spans="1:23" ht="14.2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</row>
    <row r="989" spans="1:23" ht="14.2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</row>
    <row r="990" spans="1:23" ht="14.2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</row>
    <row r="991" spans="1:23" ht="14.2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</row>
    <row r="992" spans="1:23" ht="14.2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</row>
    <row r="993" spans="1:23" ht="14.2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</row>
    <row r="994" spans="1:23" ht="14.2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</row>
    <row r="995" spans="1:23" ht="14.2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</row>
    <row r="996" spans="1:23" ht="14.2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</row>
    <row r="997" spans="1:23" ht="14.2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</row>
    <row r="998" spans="1:23" ht="14.2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</row>
    <row r="999" spans="1:23" ht="14.2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</row>
    <row r="1000" spans="1:23" ht="14.2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</row>
    <row r="1001" spans="1:23" ht="14.2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</row>
    <row r="1002" spans="1:23" ht="14.2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</row>
    <row r="1003" spans="1:23" ht="14.25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</row>
    <row r="1004" spans="1:23" ht="14.25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</row>
    <row r="1005" spans="1:23" ht="14.25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</row>
    <row r="1006" spans="1:23" ht="14.25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</row>
    <row r="1007" spans="1:23" ht="14.25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</row>
    <row r="1008" spans="1:23" ht="14.2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</row>
    <row r="1009" spans="1:23" ht="14.25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</row>
    <row r="1010" spans="1:23" ht="14.25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</row>
    <row r="1011" spans="1:23" ht="14.25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</row>
    <row r="1012" spans="1:23" ht="14.25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</row>
    <row r="1013" spans="1:23" ht="14.25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</row>
    <row r="1014" spans="1:23" ht="14.25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</row>
    <row r="1015" spans="1:23" ht="14.25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</row>
    <row r="1016" spans="1:23" ht="14.25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</row>
    <row r="1017" spans="1:23" ht="14.25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</row>
    <row r="1018" spans="1:23" ht="14.25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</row>
    <row r="1019" spans="1:23" ht="14.25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</row>
    <row r="1020" spans="1:23" ht="14.25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</row>
    <row r="1021" spans="1:23" ht="14.25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</row>
    <row r="1022" spans="1:23" ht="14.25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</row>
    <row r="1023" spans="1:23" ht="14.25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</row>
    <row r="1024" spans="1:23" ht="14.25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</row>
    <row r="1025" spans="1:23" ht="14.25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</row>
    <row r="1026" spans="1:23" ht="14.25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</row>
    <row r="1027" spans="1:23" ht="14.25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</row>
    <row r="1028" spans="1:23" ht="14.25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</row>
    <row r="1029" spans="1:23" ht="14.25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</row>
    <row r="1030" spans="1:23" ht="14.25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</row>
    <row r="1031" spans="1:23" ht="14.25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</row>
    <row r="1032" spans="1:23" ht="14.25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</row>
    <row r="1033" spans="1:23" ht="14.25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</row>
    <row r="1034" spans="1:23" ht="14.25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</row>
    <row r="1035" spans="1:23" ht="14.2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</row>
    <row r="1036" spans="1:23" ht="14.25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</row>
    <row r="1037" spans="1:23" ht="14.25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</row>
    <row r="1038" spans="1:23" ht="14.25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</row>
    <row r="1039" spans="1:23" ht="14.25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</row>
    <row r="1040" spans="1:23" ht="14.25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</row>
    <row r="1041" spans="1:23" ht="14.25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</row>
    <row r="1042" spans="1:23" ht="14.25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</row>
    <row r="1043" spans="1:23" ht="14.25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</row>
    <row r="1044" spans="1:23" ht="14.25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</row>
    <row r="1045" spans="1:23" ht="14.25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</row>
    <row r="1046" spans="1:23" ht="14.25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</row>
    <row r="1047" spans="1:23" ht="14.25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</row>
    <row r="1048" spans="1:23" ht="14.25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</row>
    <row r="1049" spans="1:23" ht="14.25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</row>
    <row r="1050" spans="1:23" ht="14.25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</row>
    <row r="1051" spans="1:23" ht="14.25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</row>
    <row r="1052" spans="1:23" ht="14.25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</row>
    <row r="1053" spans="1:23" ht="14.25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</row>
    <row r="1054" spans="1:23" ht="14.25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</row>
    <row r="1055" spans="1:23" ht="14.25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</row>
    <row r="1056" spans="1:23" ht="14.25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</row>
    <row r="1057" spans="1:23" ht="14.25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</row>
    <row r="1058" spans="1:23" ht="14.25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</row>
    <row r="1059" spans="1:23" ht="14.25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</row>
    <row r="1060" spans="1:23" ht="14.25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</row>
    <row r="1061" spans="1:23" ht="14.25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</row>
    <row r="1062" spans="1:23" ht="14.25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</row>
    <row r="1063" spans="1:23" ht="14.25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</row>
    <row r="1064" spans="1:23" ht="14.25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</row>
    <row r="1065" spans="1:23" ht="14.25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</row>
    <row r="1066" spans="1:23" ht="14.25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</row>
    <row r="1067" spans="1:23" ht="14.25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</row>
    <row r="1068" spans="1:23" ht="14.25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</row>
    <row r="1069" spans="1:23" ht="14.25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</row>
    <row r="1070" spans="1:23" ht="14.25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</row>
    <row r="1071" spans="1:23" ht="14.25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</row>
    <row r="1072" spans="1:23" ht="14.25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</row>
    <row r="1073" spans="1:23" ht="14.25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</row>
    <row r="1074" spans="1:23" ht="14.25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</row>
    <row r="1075" spans="1:23" ht="14.25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</row>
    <row r="1076" spans="1:23" ht="14.25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</row>
    <row r="1077" spans="1:23" ht="14.25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</row>
    <row r="1078" spans="1:23" ht="14.25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</row>
    <row r="1079" spans="1:23" ht="14.25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</row>
    <row r="1080" spans="1:23" ht="14.25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</row>
    <row r="1081" spans="1:23" ht="14.25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</row>
    <row r="1082" spans="1:23" ht="14.25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</row>
    <row r="1083" spans="1:23" ht="14.25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</row>
    <row r="1084" spans="1:23" ht="14.25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</row>
    <row r="1085" spans="1:23" ht="14.25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</row>
    <row r="1086" spans="1:23" ht="14.25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</row>
    <row r="1087" spans="1:23" ht="14.25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</row>
    <row r="1088" spans="1:23" ht="14.25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</row>
    <row r="1089" spans="1:23" ht="14.25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</row>
    <row r="1090" spans="1:23" ht="14.25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</row>
    <row r="1091" spans="1:23" ht="14.25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</row>
    <row r="1092" spans="1:23" ht="14.25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</row>
    <row r="1093" spans="1:23" ht="14.25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</row>
    <row r="1094" spans="1:23" ht="14.25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</row>
    <row r="1095" spans="1:23" ht="14.25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</row>
    <row r="1096" spans="1:23" ht="14.25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</row>
    <row r="1097" spans="1:23" ht="14.25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</row>
    <row r="1098" spans="1:23" ht="14.25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</row>
    <row r="1099" spans="1:23" ht="14.25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</row>
    <row r="1100" spans="1:23" ht="14.25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</row>
    <row r="1101" spans="1:23" ht="14.25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</row>
    <row r="1102" spans="1:23" ht="14.25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</row>
    <row r="1103" spans="1:23" ht="14.25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</row>
    <row r="1104" spans="1:23" ht="14.25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</row>
    <row r="1105" spans="1:23" ht="14.25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</row>
    <row r="1106" spans="1:23" ht="14.25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</row>
    <row r="1107" spans="1:23" ht="14.25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</row>
    <row r="1108" spans="1:23" ht="14.25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</row>
    <row r="1109" spans="1:23" ht="14.25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</row>
    <row r="1110" spans="1:23" ht="14.25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</row>
    <row r="1111" spans="1:23" ht="14.25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</row>
    <row r="1112" spans="1:23" ht="14.25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</row>
    <row r="1113" spans="1:23" ht="14.25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</row>
    <row r="1114" spans="1:23" ht="14.25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</row>
    <row r="1115" spans="1:23" ht="14.25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</row>
    <row r="1116" spans="1:23" ht="14.2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</row>
    <row r="1117" spans="1:23" ht="14.25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</row>
    <row r="1118" spans="1:23" ht="14.25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</row>
    <row r="1119" spans="1:23" ht="14.25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</row>
    <row r="1120" spans="1:23" ht="14.25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</row>
    <row r="1121" spans="1:23" ht="14.25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</row>
    <row r="1122" spans="1:23" ht="14.25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</row>
    <row r="1123" spans="1:23" ht="14.25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</row>
    <row r="1124" spans="1:23" ht="14.25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</row>
    <row r="1125" spans="1:23" ht="14.25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</row>
    <row r="1126" spans="1:23" ht="14.25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</row>
    <row r="1127" spans="1:23" ht="14.25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</row>
    <row r="1128" spans="1:23" ht="14.25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</row>
    <row r="1129" spans="1:23" ht="14.25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</row>
    <row r="1130" spans="1:23" ht="14.25">
      <c r="A1130" s="40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</row>
    <row r="1131" spans="1:23" ht="14.25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</row>
    <row r="1132" spans="1:23" ht="14.25">
      <c r="A1132" s="40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</row>
    <row r="1133" spans="1:23" ht="14.25">
      <c r="A1133" s="40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</row>
    <row r="1134" spans="1:23" ht="14.25">
      <c r="A1134" s="40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</row>
    <row r="1135" spans="1:23" ht="14.25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</row>
    <row r="1136" spans="1:23" ht="14.25">
      <c r="A1136" s="40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</row>
    <row r="1137" spans="1:23" ht="14.25">
      <c r="A1137" s="40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</row>
    <row r="1138" spans="1:23" ht="14.25">
      <c r="A1138" s="40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</row>
    <row r="1139" spans="1:23" ht="14.25">
      <c r="A1139" s="40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</row>
    <row r="1140" spans="1:23" ht="14.25">
      <c r="A1140" s="40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</row>
    <row r="1141" spans="1:23" ht="14.25">
      <c r="A1141" s="40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</row>
    <row r="1142" spans="1:23" ht="14.25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</row>
    <row r="1143" spans="1:23" ht="14.25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</row>
    <row r="1144" spans="1:23" ht="14.25">
      <c r="A1144" s="40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</row>
    <row r="1145" spans="1:23" ht="14.25">
      <c r="A1145" s="40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</row>
    <row r="1146" spans="1:23" ht="14.25">
      <c r="A1146" s="40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</row>
    <row r="1147" spans="1:23" ht="14.25">
      <c r="A1147" s="40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</row>
    <row r="1148" spans="1:23" ht="14.25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</row>
    <row r="1149" spans="1:23" ht="14.25">
      <c r="A1149" s="40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</row>
    <row r="1150" spans="1:23" ht="14.25">
      <c r="A1150" s="40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</row>
    <row r="1151" spans="1:23" ht="14.25">
      <c r="A1151" s="40"/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</row>
    <row r="1152" spans="1:23" ht="14.25">
      <c r="A1152" s="40"/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</row>
    <row r="1153" spans="1:23" ht="14.25">
      <c r="A1153" s="40"/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</row>
    <row r="1154" spans="1:23" ht="14.25">
      <c r="A1154" s="40"/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</row>
    <row r="1155" spans="1:23" ht="14.25">
      <c r="A1155" s="40"/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</row>
    <row r="1156" spans="1:23" ht="14.25">
      <c r="A1156" s="40"/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</row>
    <row r="1157" spans="1:23" ht="14.25">
      <c r="A1157" s="40"/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</row>
    <row r="1158" spans="1:23" ht="14.25">
      <c r="A1158" s="40"/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</row>
    <row r="1159" spans="1:23" ht="14.25">
      <c r="A1159" s="40"/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</row>
    <row r="1160" spans="1:23" ht="14.25">
      <c r="A1160" s="40"/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</row>
    <row r="1161" spans="1:23" ht="14.25">
      <c r="A1161" s="40"/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</row>
  </sheetData>
  <sheetProtection/>
  <mergeCells count="2">
    <mergeCell ref="D3:G3"/>
    <mergeCell ref="I3:T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4"/>
  <rowBreaks count="2" manualBreakCount="2">
    <brk id="64" max="255" man="1"/>
    <brk id="2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192"/>
  <sheetViews>
    <sheetView showGridLines="0" zoomScale="70" zoomScaleNormal="70" zoomScaleSheetLayoutView="70" zoomScalePageLayoutView="0" workbookViewId="0" topLeftCell="C1">
      <selection activeCell="V14" sqref="V14:W17"/>
    </sheetView>
  </sheetViews>
  <sheetFormatPr defaultColWidth="8.796875" defaultRowHeight="14.25"/>
  <cols>
    <col min="1" max="1" width="3.8984375" style="10" customWidth="1"/>
    <col min="2" max="2" width="49.09765625" style="10" customWidth="1"/>
    <col min="3" max="7" width="14" style="10" customWidth="1"/>
    <col min="8" max="8" width="14.3984375" style="10" customWidth="1"/>
    <col min="9" max="9" width="14" style="10" bestFit="1" customWidth="1"/>
    <col min="10" max="10" width="13.3984375" style="10" customWidth="1"/>
    <col min="11" max="11" width="14.8984375" style="10" customWidth="1"/>
    <col min="12" max="12" width="13.69921875" style="10" customWidth="1"/>
    <col min="13" max="13" width="16.09765625" style="10" bestFit="1" customWidth="1"/>
    <col min="14" max="14" width="15.19921875" style="10" bestFit="1" customWidth="1"/>
    <col min="15" max="15" width="13" style="10" bestFit="1" customWidth="1"/>
    <col min="16" max="16" width="12.09765625" style="10" customWidth="1"/>
    <col min="17" max="17" width="13" style="10" bestFit="1" customWidth="1"/>
    <col min="18" max="18" width="14.19921875" style="10" bestFit="1" customWidth="1"/>
    <col min="19" max="21" width="13" style="10" bestFit="1" customWidth="1"/>
    <col min="22" max="22" width="14.19921875" style="10" bestFit="1" customWidth="1"/>
    <col min="23" max="23" width="13" style="10" bestFit="1" customWidth="1"/>
    <col min="24" max="16384" width="9" style="10" customWidth="1"/>
  </cols>
  <sheetData>
    <row r="1" spans="2:9" ht="18.75" customHeight="1">
      <c r="B1" s="99" t="s">
        <v>102</v>
      </c>
      <c r="C1" s="99"/>
      <c r="D1" s="99"/>
      <c r="E1" s="99"/>
      <c r="F1" s="99"/>
      <c r="G1" s="99"/>
      <c r="H1" s="99"/>
      <c r="I1" s="99"/>
    </row>
    <row r="2" spans="2:9" ht="15">
      <c r="B2" s="101"/>
      <c r="C2" s="101"/>
      <c r="D2" s="101"/>
      <c r="E2" s="101"/>
      <c r="F2" s="101"/>
      <c r="G2" s="101"/>
      <c r="H2" s="101"/>
      <c r="I2" s="101"/>
    </row>
    <row r="3" spans="3:21" ht="18.75" customHeight="1">
      <c r="C3" s="126"/>
      <c r="D3" s="187"/>
      <c r="E3" s="187"/>
      <c r="F3" s="187"/>
      <c r="G3" s="187"/>
      <c r="H3" s="129" t="s">
        <v>137</v>
      </c>
      <c r="I3" s="187">
        <v>2013</v>
      </c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28" t="s">
        <v>137</v>
      </c>
    </row>
    <row r="4" spans="2:23" ht="15">
      <c r="B4" s="11" t="s">
        <v>0</v>
      </c>
      <c r="C4" s="12"/>
      <c r="D4" s="13">
        <f>Usługi!D4</f>
        <v>9</v>
      </c>
      <c r="E4" s="13">
        <f>Usługi!E4</f>
        <v>10</v>
      </c>
      <c r="F4" s="13">
        <f>Usługi!F4</f>
        <v>11</v>
      </c>
      <c r="G4" s="13">
        <f>Usługi!G4</f>
        <v>12</v>
      </c>
      <c r="H4" s="13">
        <f>Usługi!H4</f>
        <v>2013</v>
      </c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>
        <v>8</v>
      </c>
      <c r="Q4" s="13">
        <v>9</v>
      </c>
      <c r="R4" s="13">
        <v>10</v>
      </c>
      <c r="S4" s="13">
        <v>11</v>
      </c>
      <c r="T4" s="13">
        <v>12</v>
      </c>
      <c r="U4" s="13">
        <f>H4+1</f>
        <v>2014</v>
      </c>
      <c r="V4" s="13">
        <f>U4+1</f>
        <v>2015</v>
      </c>
      <c r="W4" s="13">
        <f>V4+1</f>
        <v>2016</v>
      </c>
    </row>
    <row r="5" spans="1:23" s="17" customFormat="1" ht="15">
      <c r="A5" s="14">
        <v>1</v>
      </c>
      <c r="B5" s="86" t="s">
        <v>1</v>
      </c>
      <c r="C5" s="80" t="s">
        <v>2</v>
      </c>
      <c r="D5" s="88">
        <f>D32+D41+D50+D59+D68+D77+D86+D95</f>
        <v>0</v>
      </c>
      <c r="E5" s="88">
        <f>E32+E41+E50+E59+E68+E77+E86+E95</f>
        <v>0</v>
      </c>
      <c r="F5" s="88">
        <f>F32+F41+F50+F59+F68+F77+F86+F95</f>
        <v>0</v>
      </c>
      <c r="G5" s="88">
        <f>G32+G41+G50+G59+G68+G77+G86+G95</f>
        <v>0</v>
      </c>
      <c r="H5" s="88">
        <f aca="true" t="shared" si="0" ref="H5:H13">SUM(D5:G5)</f>
        <v>0</v>
      </c>
      <c r="I5" s="88">
        <f aca="true" t="shared" si="1" ref="I5:W5">I32+I41+I50+I59+I68+I77+I86+I95</f>
        <v>0</v>
      </c>
      <c r="J5" s="88">
        <f t="shared" si="1"/>
        <v>0</v>
      </c>
      <c r="K5" s="88">
        <f t="shared" si="1"/>
        <v>0</v>
      </c>
      <c r="L5" s="88">
        <f t="shared" si="1"/>
        <v>0</v>
      </c>
      <c r="M5" s="88">
        <f t="shared" si="1"/>
        <v>0</v>
      </c>
      <c r="N5" s="88">
        <f t="shared" si="1"/>
        <v>0</v>
      </c>
      <c r="O5" s="88">
        <f t="shared" si="1"/>
        <v>0</v>
      </c>
      <c r="P5" s="88">
        <f t="shared" si="1"/>
        <v>0</v>
      </c>
      <c r="Q5" s="88">
        <f t="shared" si="1"/>
        <v>0</v>
      </c>
      <c r="R5" s="88">
        <f t="shared" si="1"/>
        <v>0</v>
      </c>
      <c r="S5" s="88">
        <f t="shared" si="1"/>
        <v>0</v>
      </c>
      <c r="T5" s="88">
        <f t="shared" si="1"/>
        <v>0</v>
      </c>
      <c r="U5" s="88">
        <f aca="true" t="shared" si="2" ref="U5:U10">SUM(I5:T5)</f>
        <v>0</v>
      </c>
      <c r="V5" s="88">
        <f t="shared" si="1"/>
        <v>0</v>
      </c>
      <c r="W5" s="88">
        <f t="shared" si="1"/>
        <v>0</v>
      </c>
    </row>
    <row r="6" spans="1:23" ht="15">
      <c r="A6" s="14">
        <v>2</v>
      </c>
      <c r="B6" s="86" t="s">
        <v>3</v>
      </c>
      <c r="C6" s="69" t="s">
        <v>2</v>
      </c>
      <c r="D6" s="89">
        <f>SUM(D7:D13)</f>
        <v>0</v>
      </c>
      <c r="E6" s="89">
        <f>SUM(E7:E13)</f>
        <v>0</v>
      </c>
      <c r="F6" s="89">
        <f>SUM(F7:F13)</f>
        <v>0</v>
      </c>
      <c r="G6" s="89">
        <f>SUM(G7:G13)</f>
        <v>0</v>
      </c>
      <c r="H6" s="88">
        <f t="shared" si="0"/>
        <v>0</v>
      </c>
      <c r="I6" s="89">
        <f aca="true" t="shared" si="3" ref="I6:W6">SUM(I7:I13)</f>
        <v>0</v>
      </c>
      <c r="J6" s="89">
        <f t="shared" si="3"/>
        <v>0</v>
      </c>
      <c r="K6" s="89">
        <f t="shared" si="3"/>
        <v>0</v>
      </c>
      <c r="L6" s="89">
        <f t="shared" si="3"/>
        <v>0</v>
      </c>
      <c r="M6" s="89">
        <f t="shared" si="3"/>
        <v>0</v>
      </c>
      <c r="N6" s="89">
        <f t="shared" si="3"/>
        <v>0</v>
      </c>
      <c r="O6" s="89">
        <f t="shared" si="3"/>
        <v>0</v>
      </c>
      <c r="P6" s="89">
        <f t="shared" si="3"/>
        <v>0</v>
      </c>
      <c r="Q6" s="89">
        <f t="shared" si="3"/>
        <v>0</v>
      </c>
      <c r="R6" s="89">
        <f t="shared" si="3"/>
        <v>0</v>
      </c>
      <c r="S6" s="89">
        <f t="shared" si="3"/>
        <v>0</v>
      </c>
      <c r="T6" s="89">
        <f t="shared" si="3"/>
        <v>0</v>
      </c>
      <c r="U6" s="89">
        <f t="shared" si="2"/>
        <v>0</v>
      </c>
      <c r="V6" s="89">
        <f t="shared" si="3"/>
        <v>0</v>
      </c>
      <c r="W6" s="89">
        <f t="shared" si="3"/>
        <v>0</v>
      </c>
    </row>
    <row r="7" spans="1:23" ht="15">
      <c r="A7" s="14"/>
      <c r="B7" s="86" t="s">
        <v>85</v>
      </c>
      <c r="C7" s="69"/>
      <c r="D7" s="89">
        <f>D31+D40+D49+D58+D67+D76+D85+D94</f>
        <v>0</v>
      </c>
      <c r="E7" s="89">
        <f>E31+E40+E49+E58+E67+E76+E85+E94</f>
        <v>0</v>
      </c>
      <c r="F7" s="89">
        <f>F31+F40+F49+F58+F67+F76+F85+F94</f>
        <v>0</v>
      </c>
      <c r="G7" s="89">
        <f>G31+G40+G49+G58+G67+G76+G85+G94</f>
        <v>0</v>
      </c>
      <c r="H7" s="88">
        <f t="shared" si="0"/>
        <v>0</v>
      </c>
      <c r="I7" s="89">
        <f aca="true" t="shared" si="4" ref="I7:W7">I31+I40+I49+I58+I67+I76+I85+I94</f>
        <v>0</v>
      </c>
      <c r="J7" s="89">
        <f t="shared" si="4"/>
        <v>0</v>
      </c>
      <c r="K7" s="89">
        <f t="shared" si="4"/>
        <v>0</v>
      </c>
      <c r="L7" s="89">
        <f t="shared" si="4"/>
        <v>0</v>
      </c>
      <c r="M7" s="89">
        <f t="shared" si="4"/>
        <v>0</v>
      </c>
      <c r="N7" s="89">
        <f t="shared" si="4"/>
        <v>0</v>
      </c>
      <c r="O7" s="89">
        <f t="shared" si="4"/>
        <v>0</v>
      </c>
      <c r="P7" s="89">
        <f t="shared" si="4"/>
        <v>0</v>
      </c>
      <c r="Q7" s="89">
        <f t="shared" si="4"/>
        <v>0</v>
      </c>
      <c r="R7" s="89">
        <f t="shared" si="4"/>
        <v>0</v>
      </c>
      <c r="S7" s="89">
        <f t="shared" si="4"/>
        <v>0</v>
      </c>
      <c r="T7" s="89">
        <f t="shared" si="4"/>
        <v>0</v>
      </c>
      <c r="U7" s="89">
        <f t="shared" si="2"/>
        <v>0</v>
      </c>
      <c r="V7" s="89">
        <f t="shared" si="4"/>
        <v>0</v>
      </c>
      <c r="W7" s="89">
        <f t="shared" si="4"/>
        <v>0</v>
      </c>
    </row>
    <row r="8" spans="1:23" ht="15">
      <c r="A8" s="14">
        <v>3</v>
      </c>
      <c r="B8" s="87" t="s">
        <v>4</v>
      </c>
      <c r="C8" s="80" t="s">
        <v>2</v>
      </c>
      <c r="D8" s="81">
        <f>D123+D144</f>
        <v>0</v>
      </c>
      <c r="E8" s="81">
        <f>E123+E144</f>
        <v>0</v>
      </c>
      <c r="F8" s="81">
        <f>F123+F144</f>
        <v>0</v>
      </c>
      <c r="G8" s="81">
        <f>G123+G144</f>
        <v>0</v>
      </c>
      <c r="H8" s="88">
        <f t="shared" si="0"/>
        <v>0</v>
      </c>
      <c r="I8" s="81">
        <f aca="true" t="shared" si="5" ref="I8:W8">I123+I144</f>
        <v>0</v>
      </c>
      <c r="J8" s="81">
        <f t="shared" si="5"/>
        <v>0</v>
      </c>
      <c r="K8" s="81">
        <f t="shared" si="5"/>
        <v>0</v>
      </c>
      <c r="L8" s="81">
        <f t="shared" si="5"/>
        <v>0</v>
      </c>
      <c r="M8" s="81">
        <f t="shared" si="5"/>
        <v>0</v>
      </c>
      <c r="N8" s="81">
        <f t="shared" si="5"/>
        <v>0</v>
      </c>
      <c r="O8" s="81">
        <f t="shared" si="5"/>
        <v>0</v>
      </c>
      <c r="P8" s="81">
        <f t="shared" si="5"/>
        <v>0</v>
      </c>
      <c r="Q8" s="81">
        <f t="shared" si="5"/>
        <v>0</v>
      </c>
      <c r="R8" s="81">
        <f t="shared" si="5"/>
        <v>0</v>
      </c>
      <c r="S8" s="81">
        <f t="shared" si="5"/>
        <v>0</v>
      </c>
      <c r="T8" s="81">
        <f t="shared" si="5"/>
        <v>0</v>
      </c>
      <c r="U8" s="88">
        <f t="shared" si="2"/>
        <v>0</v>
      </c>
      <c r="V8" s="81">
        <f t="shared" si="5"/>
        <v>0</v>
      </c>
      <c r="W8" s="81">
        <f t="shared" si="5"/>
        <v>0</v>
      </c>
    </row>
    <row r="9" spans="1:23" ht="15">
      <c r="A9" s="14">
        <v>4</v>
      </c>
      <c r="B9" s="87" t="s">
        <v>5</v>
      </c>
      <c r="C9" s="80" t="s">
        <v>2</v>
      </c>
      <c r="D9" s="81">
        <f>D218+D181</f>
        <v>0</v>
      </c>
      <c r="E9" s="81">
        <f>E218+E181</f>
        <v>0</v>
      </c>
      <c r="F9" s="81">
        <f>F218+F181</f>
        <v>0</v>
      </c>
      <c r="G9" s="81">
        <f>G218+G181</f>
        <v>0</v>
      </c>
      <c r="H9" s="88">
        <f t="shared" si="0"/>
        <v>0</v>
      </c>
      <c r="I9" s="81">
        <f aca="true" t="shared" si="6" ref="I9:T9">I218+I181</f>
        <v>0</v>
      </c>
      <c r="J9" s="81">
        <f t="shared" si="6"/>
        <v>0</v>
      </c>
      <c r="K9" s="81">
        <f t="shared" si="6"/>
        <v>0</v>
      </c>
      <c r="L9" s="81">
        <f t="shared" si="6"/>
        <v>0</v>
      </c>
      <c r="M9" s="81">
        <f t="shared" si="6"/>
        <v>0</v>
      </c>
      <c r="N9" s="81">
        <f t="shared" si="6"/>
        <v>0</v>
      </c>
      <c r="O9" s="81">
        <f t="shared" si="6"/>
        <v>0</v>
      </c>
      <c r="P9" s="81">
        <f t="shared" si="6"/>
        <v>0</v>
      </c>
      <c r="Q9" s="81">
        <f t="shared" si="6"/>
        <v>0</v>
      </c>
      <c r="R9" s="81">
        <f t="shared" si="6"/>
        <v>0</v>
      </c>
      <c r="S9" s="81">
        <f t="shared" si="6"/>
        <v>0</v>
      </c>
      <c r="T9" s="81">
        <f t="shared" si="6"/>
        <v>0</v>
      </c>
      <c r="U9" s="88">
        <f t="shared" si="2"/>
        <v>0</v>
      </c>
      <c r="V9" s="81">
        <f>V218+V181</f>
        <v>0</v>
      </c>
      <c r="W9" s="81">
        <f>W218+W181</f>
        <v>0</v>
      </c>
    </row>
    <row r="10" spans="1:23" ht="15">
      <c r="A10" s="14">
        <v>5</v>
      </c>
      <c r="B10" s="87" t="s">
        <v>6</v>
      </c>
      <c r="C10" s="80" t="s">
        <v>2</v>
      </c>
      <c r="D10" s="81">
        <f>D240</f>
        <v>0</v>
      </c>
      <c r="E10" s="81">
        <f>E240</f>
        <v>0</v>
      </c>
      <c r="F10" s="81">
        <f>F240</f>
        <v>0</v>
      </c>
      <c r="G10" s="81">
        <f>G240</f>
        <v>0</v>
      </c>
      <c r="H10" s="88">
        <f t="shared" si="0"/>
        <v>0</v>
      </c>
      <c r="I10" s="81">
        <f aca="true" t="shared" si="7" ref="I10:W10">I240</f>
        <v>0</v>
      </c>
      <c r="J10" s="81">
        <f t="shared" si="7"/>
        <v>0</v>
      </c>
      <c r="K10" s="81">
        <f t="shared" si="7"/>
        <v>0</v>
      </c>
      <c r="L10" s="81">
        <f t="shared" si="7"/>
        <v>0</v>
      </c>
      <c r="M10" s="81">
        <f t="shared" si="7"/>
        <v>0</v>
      </c>
      <c r="N10" s="81">
        <f t="shared" si="7"/>
        <v>0</v>
      </c>
      <c r="O10" s="81">
        <f t="shared" si="7"/>
        <v>0</v>
      </c>
      <c r="P10" s="81">
        <f t="shared" si="7"/>
        <v>0</v>
      </c>
      <c r="Q10" s="81">
        <f t="shared" si="7"/>
        <v>0</v>
      </c>
      <c r="R10" s="81">
        <f t="shared" si="7"/>
        <v>0</v>
      </c>
      <c r="S10" s="81">
        <f t="shared" si="7"/>
        <v>0</v>
      </c>
      <c r="T10" s="81">
        <f t="shared" si="7"/>
        <v>0</v>
      </c>
      <c r="U10" s="88">
        <f t="shared" si="2"/>
        <v>0</v>
      </c>
      <c r="V10" s="81">
        <f t="shared" si="7"/>
        <v>0</v>
      </c>
      <c r="W10" s="81">
        <f t="shared" si="7"/>
        <v>0</v>
      </c>
    </row>
    <row r="11" spans="1:23" ht="15">
      <c r="A11" s="14">
        <v>6</v>
      </c>
      <c r="B11" s="87" t="s">
        <v>7</v>
      </c>
      <c r="C11" s="80" t="s">
        <v>2</v>
      </c>
      <c r="D11" s="81">
        <f>D14*D15*1+D16*D17*1</f>
        <v>0</v>
      </c>
      <c r="E11" s="81">
        <f>E14*E15*1+E16*E17*1</f>
        <v>0</v>
      </c>
      <c r="F11" s="81">
        <f>F14*F15*1+F16*F17*1</f>
        <v>0</v>
      </c>
      <c r="G11" s="81">
        <f>G14*G15*1+G16*G17*1</f>
        <v>0</v>
      </c>
      <c r="H11" s="88">
        <f t="shared" si="0"/>
        <v>0</v>
      </c>
      <c r="I11" s="81">
        <f>I14*I15*1+I16*I17*1</f>
        <v>0</v>
      </c>
      <c r="J11" s="81">
        <f aca="true" t="shared" si="8" ref="J11:T11">J14*J15*1+J16*J17*1</f>
        <v>0</v>
      </c>
      <c r="K11" s="81">
        <f t="shared" si="8"/>
        <v>0</v>
      </c>
      <c r="L11" s="81">
        <f t="shared" si="8"/>
        <v>0</v>
      </c>
      <c r="M11" s="81">
        <f t="shared" si="8"/>
        <v>0</v>
      </c>
      <c r="N11" s="81">
        <f t="shared" si="8"/>
        <v>0</v>
      </c>
      <c r="O11" s="81">
        <f t="shared" si="8"/>
        <v>0</v>
      </c>
      <c r="P11" s="81">
        <f t="shared" si="8"/>
        <v>0</v>
      </c>
      <c r="Q11" s="81">
        <f t="shared" si="8"/>
        <v>0</v>
      </c>
      <c r="R11" s="81">
        <f t="shared" si="8"/>
        <v>0</v>
      </c>
      <c r="S11" s="81">
        <f t="shared" si="8"/>
        <v>0</v>
      </c>
      <c r="T11" s="81">
        <f t="shared" si="8"/>
        <v>0</v>
      </c>
      <c r="U11" s="81">
        <f>SUM(H11:T11)</f>
        <v>0</v>
      </c>
      <c r="V11" s="81">
        <f>V14*V15*12+V16*V17*12</f>
        <v>0</v>
      </c>
      <c r="W11" s="81">
        <f>W14*W15*12+W16*W17*12</f>
        <v>0</v>
      </c>
    </row>
    <row r="12" spans="1:23" ht="15">
      <c r="A12" s="14">
        <v>7</v>
      </c>
      <c r="B12" s="87" t="s">
        <v>8</v>
      </c>
      <c r="C12" s="80" t="s">
        <v>2</v>
      </c>
      <c r="D12" s="81">
        <f>D11*0.195</f>
        <v>0</v>
      </c>
      <c r="E12" s="81">
        <f>E11*0.195</f>
        <v>0</v>
      </c>
      <c r="F12" s="81">
        <f>F11*0.195</f>
        <v>0</v>
      </c>
      <c r="G12" s="81">
        <f>G11*0.195</f>
        <v>0</v>
      </c>
      <c r="H12" s="88">
        <f t="shared" si="0"/>
        <v>0</v>
      </c>
      <c r="I12" s="81">
        <f aca="true" t="shared" si="9" ref="I12:W12">I11*0.195</f>
        <v>0</v>
      </c>
      <c r="J12" s="81">
        <f t="shared" si="9"/>
        <v>0</v>
      </c>
      <c r="K12" s="81">
        <f t="shared" si="9"/>
        <v>0</v>
      </c>
      <c r="L12" s="81">
        <f t="shared" si="9"/>
        <v>0</v>
      </c>
      <c r="M12" s="81">
        <f t="shared" si="9"/>
        <v>0</v>
      </c>
      <c r="N12" s="81">
        <f t="shared" si="9"/>
        <v>0</v>
      </c>
      <c r="O12" s="81">
        <f t="shared" si="9"/>
        <v>0</v>
      </c>
      <c r="P12" s="81">
        <f t="shared" si="9"/>
        <v>0</v>
      </c>
      <c r="Q12" s="81">
        <f t="shared" si="9"/>
        <v>0</v>
      </c>
      <c r="R12" s="81">
        <f t="shared" si="9"/>
        <v>0</v>
      </c>
      <c r="S12" s="81">
        <f t="shared" si="9"/>
        <v>0</v>
      </c>
      <c r="T12" s="81">
        <f t="shared" si="9"/>
        <v>0</v>
      </c>
      <c r="U12" s="81">
        <f>SUM(H12:T12)</f>
        <v>0</v>
      </c>
      <c r="V12" s="81">
        <f t="shared" si="9"/>
        <v>0</v>
      </c>
      <c r="W12" s="81">
        <f t="shared" si="9"/>
        <v>0</v>
      </c>
    </row>
    <row r="13" spans="1:23" s="23" customFormat="1" ht="15">
      <c r="A13" s="14">
        <v>8</v>
      </c>
      <c r="B13" s="87" t="s">
        <v>9</v>
      </c>
      <c r="C13" s="80" t="s">
        <v>2</v>
      </c>
      <c r="D13" s="81">
        <f>D262+D283</f>
        <v>0</v>
      </c>
      <c r="E13" s="81">
        <f>E262+E283</f>
        <v>0</v>
      </c>
      <c r="F13" s="81">
        <f>F262+F283</f>
        <v>0</v>
      </c>
      <c r="G13" s="81">
        <f>G262+G283</f>
        <v>0</v>
      </c>
      <c r="H13" s="88">
        <f t="shared" si="0"/>
        <v>0</v>
      </c>
      <c r="I13" s="81">
        <f aca="true" t="shared" si="10" ref="I13:W13">I262+I283</f>
        <v>0</v>
      </c>
      <c r="J13" s="81">
        <f t="shared" si="10"/>
        <v>0</v>
      </c>
      <c r="K13" s="81">
        <f t="shared" si="10"/>
        <v>0</v>
      </c>
      <c r="L13" s="81">
        <f t="shared" si="10"/>
        <v>0</v>
      </c>
      <c r="M13" s="81">
        <f t="shared" si="10"/>
        <v>0</v>
      </c>
      <c r="N13" s="81">
        <f t="shared" si="10"/>
        <v>0</v>
      </c>
      <c r="O13" s="81">
        <f t="shared" si="10"/>
        <v>0</v>
      </c>
      <c r="P13" s="81">
        <f t="shared" si="10"/>
        <v>0</v>
      </c>
      <c r="Q13" s="81">
        <f t="shared" si="10"/>
        <v>0</v>
      </c>
      <c r="R13" s="81">
        <f t="shared" si="10"/>
        <v>0</v>
      </c>
      <c r="S13" s="81">
        <f t="shared" si="10"/>
        <v>0</v>
      </c>
      <c r="T13" s="81">
        <f t="shared" si="10"/>
        <v>0</v>
      </c>
      <c r="U13" s="88">
        <f>SUM(I13:T13)</f>
        <v>0</v>
      </c>
      <c r="V13" s="81">
        <f t="shared" si="10"/>
        <v>0</v>
      </c>
      <c r="W13" s="81">
        <f t="shared" si="10"/>
        <v>0</v>
      </c>
    </row>
    <row r="14" spans="1:23" s="23" customFormat="1" ht="14.25">
      <c r="A14" s="14">
        <v>9</v>
      </c>
      <c r="B14" s="87" t="s">
        <v>75</v>
      </c>
      <c r="C14" s="82" t="s">
        <v>10</v>
      </c>
      <c r="D14" s="50"/>
      <c r="E14" s="50"/>
      <c r="F14" s="50"/>
      <c r="G14" s="50"/>
      <c r="H14" s="25">
        <f>IF(SUM(C14:G14)=0,0,AVERAGE(C14:G14))</f>
        <v>0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25">
        <f>IF(SUM(I14:T14)=0,0,AVERAGE(I14:T14))</f>
        <v>0</v>
      </c>
      <c r="V14" s="50"/>
      <c r="W14" s="50"/>
    </row>
    <row r="15" spans="1:23" s="23" customFormat="1" ht="14.25">
      <c r="A15" s="14">
        <v>10</v>
      </c>
      <c r="B15" s="87" t="s">
        <v>76</v>
      </c>
      <c r="C15" s="83" t="s">
        <v>11</v>
      </c>
      <c r="D15" s="51"/>
      <c r="E15" s="51"/>
      <c r="F15" s="51"/>
      <c r="G15" s="51"/>
      <c r="H15" s="25">
        <f>IF(SUM(C15:G15)=0,0,AVERAGE(C15:G15))</f>
        <v>0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25">
        <f>IF(SUM(I15:T15)=0,0,AVERAGE(I15:T15))</f>
        <v>0</v>
      </c>
      <c r="V15" s="51"/>
      <c r="W15" s="51"/>
    </row>
    <row r="16" spans="1:23" s="23" customFormat="1" ht="14.25">
      <c r="A16" s="14">
        <v>9</v>
      </c>
      <c r="B16" s="87" t="s">
        <v>77</v>
      </c>
      <c r="C16" s="82" t="s">
        <v>10</v>
      </c>
      <c r="D16" s="50"/>
      <c r="E16" s="50"/>
      <c r="F16" s="50"/>
      <c r="G16" s="50"/>
      <c r="H16" s="25">
        <f>IF(SUM(C16:G16)=0,0,AVERAGE(C16:G16))</f>
        <v>0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25">
        <f>IF(SUM(I16:T16)=0,0,AVERAGE(I16:T16))</f>
        <v>0</v>
      </c>
      <c r="V16" s="50"/>
      <c r="W16" s="50"/>
    </row>
    <row r="17" spans="1:23" s="23" customFormat="1" ht="14.25">
      <c r="A17" s="14">
        <v>10</v>
      </c>
      <c r="B17" s="87" t="s">
        <v>78</v>
      </c>
      <c r="C17" s="83" t="s">
        <v>11</v>
      </c>
      <c r="D17" s="51"/>
      <c r="E17" s="51"/>
      <c r="F17" s="51"/>
      <c r="G17" s="51"/>
      <c r="H17" s="25">
        <f>IF(SUM(C17:G17)=0,0,AVERAGE(C17:G17))</f>
        <v>0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25">
        <f>IF(SUM(I17:T17)=0,0,AVERAGE(I17:T17))</f>
        <v>0</v>
      </c>
      <c r="V17" s="51"/>
      <c r="W17" s="51"/>
    </row>
    <row r="18" spans="1:23" s="23" customFormat="1" ht="15">
      <c r="A18" s="10"/>
      <c r="B18" s="59" t="s">
        <v>96</v>
      </c>
      <c r="C18" s="60"/>
      <c r="D18" s="90">
        <f>D5-D6</f>
        <v>0</v>
      </c>
      <c r="E18" s="90">
        <f>E5-E6</f>
        <v>0</v>
      </c>
      <c r="F18" s="90">
        <f>F5-F6</f>
        <v>0</v>
      </c>
      <c r="G18" s="90">
        <f>G5-G6</f>
        <v>0</v>
      </c>
      <c r="H18" s="90">
        <f>H5-H6</f>
        <v>0</v>
      </c>
      <c r="I18" s="90">
        <f aca="true" t="shared" si="11" ref="I18:W18">I5-I6</f>
        <v>0</v>
      </c>
      <c r="J18" s="90">
        <f t="shared" si="11"/>
        <v>0</v>
      </c>
      <c r="K18" s="90">
        <f t="shared" si="11"/>
        <v>0</v>
      </c>
      <c r="L18" s="90">
        <f t="shared" si="11"/>
        <v>0</v>
      </c>
      <c r="M18" s="90">
        <f t="shared" si="11"/>
        <v>0</v>
      </c>
      <c r="N18" s="90">
        <f t="shared" si="11"/>
        <v>0</v>
      </c>
      <c r="O18" s="90">
        <f t="shared" si="11"/>
        <v>0</v>
      </c>
      <c r="P18" s="90">
        <f t="shared" si="11"/>
        <v>0</v>
      </c>
      <c r="Q18" s="90">
        <f t="shared" si="11"/>
        <v>0</v>
      </c>
      <c r="R18" s="90">
        <f t="shared" si="11"/>
        <v>0</v>
      </c>
      <c r="S18" s="90">
        <f t="shared" si="11"/>
        <v>0</v>
      </c>
      <c r="T18" s="90">
        <f t="shared" si="11"/>
        <v>0</v>
      </c>
      <c r="U18" s="90">
        <f>U5-U6</f>
        <v>0</v>
      </c>
      <c r="V18" s="90">
        <f t="shared" si="11"/>
        <v>0</v>
      </c>
      <c r="W18" s="90">
        <f t="shared" si="11"/>
        <v>0</v>
      </c>
    </row>
    <row r="19" spans="1:23" s="23" customFormat="1" ht="14.25" hidden="1">
      <c r="A19" s="10"/>
      <c r="B19" s="35"/>
      <c r="C19" s="35" t="s">
        <v>94</v>
      </c>
      <c r="D19" s="43">
        <f>SUM(D7:D12,D13)-D21-D22</f>
        <v>0</v>
      </c>
      <c r="E19" s="43">
        <f>SUM(E7:E12,E13)-E21-E22</f>
        <v>0</v>
      </c>
      <c r="F19" s="43">
        <f>SUM(F7:F12,F13)-F21-F22</f>
        <v>0</v>
      </c>
      <c r="G19" s="43">
        <f>SUM(G7:G12,G13)-G21-G22</f>
        <v>0</v>
      </c>
      <c r="H19" s="43">
        <f>SUM(H7:H10,H13)-H21-H22</f>
        <v>0</v>
      </c>
      <c r="I19" s="43">
        <f>SUM(I7:I12,I13)-I21-I22</f>
        <v>0</v>
      </c>
      <c r="J19" s="43">
        <f aca="true" t="shared" si="12" ref="J19:W19">SUM(J7:J12,J13)-J21-J22</f>
        <v>0</v>
      </c>
      <c r="K19" s="43">
        <f t="shared" si="12"/>
        <v>0</v>
      </c>
      <c r="L19" s="43">
        <f t="shared" si="12"/>
        <v>0</v>
      </c>
      <c r="M19" s="43">
        <f t="shared" si="12"/>
        <v>0</v>
      </c>
      <c r="N19" s="43">
        <f t="shared" si="12"/>
        <v>0</v>
      </c>
      <c r="O19" s="43">
        <f t="shared" si="12"/>
        <v>0</v>
      </c>
      <c r="P19" s="43">
        <f t="shared" si="12"/>
        <v>0</v>
      </c>
      <c r="Q19" s="43">
        <f t="shared" si="12"/>
        <v>0</v>
      </c>
      <c r="R19" s="43">
        <f t="shared" si="12"/>
        <v>0</v>
      </c>
      <c r="S19" s="43">
        <f t="shared" si="12"/>
        <v>0</v>
      </c>
      <c r="T19" s="43">
        <f t="shared" si="12"/>
        <v>0</v>
      </c>
      <c r="U19" s="43">
        <f t="shared" si="12"/>
        <v>0</v>
      </c>
      <c r="V19" s="43">
        <f t="shared" si="12"/>
        <v>0</v>
      </c>
      <c r="W19" s="43">
        <f t="shared" si="12"/>
        <v>0</v>
      </c>
    </row>
    <row r="20" spans="4:23" s="84" customFormat="1" ht="14.25"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</row>
    <row r="21" spans="1:23" s="23" customFormat="1" ht="14.25">
      <c r="A21" s="10"/>
      <c r="B21" s="87" t="s">
        <v>72</v>
      </c>
      <c r="C21" s="60"/>
      <c r="D21" s="90">
        <f aca="true" t="shared" si="13" ref="D21:T21">D7+D123+D181+D262+D14*D15+D14*D15*0.195</f>
        <v>0</v>
      </c>
      <c r="E21" s="90">
        <f t="shared" si="13"/>
        <v>0</v>
      </c>
      <c r="F21" s="90">
        <f t="shared" si="13"/>
        <v>0</v>
      </c>
      <c r="G21" s="90">
        <f t="shared" si="13"/>
        <v>0</v>
      </c>
      <c r="H21" s="90">
        <f t="shared" si="13"/>
        <v>0</v>
      </c>
      <c r="I21" s="90">
        <f t="shared" si="13"/>
        <v>0</v>
      </c>
      <c r="J21" s="90">
        <f t="shared" si="13"/>
        <v>0</v>
      </c>
      <c r="K21" s="90">
        <f t="shared" si="13"/>
        <v>0</v>
      </c>
      <c r="L21" s="90">
        <f t="shared" si="13"/>
        <v>0</v>
      </c>
      <c r="M21" s="90">
        <f t="shared" si="13"/>
        <v>0</v>
      </c>
      <c r="N21" s="90">
        <f t="shared" si="13"/>
        <v>0</v>
      </c>
      <c r="O21" s="90">
        <f t="shared" si="13"/>
        <v>0</v>
      </c>
      <c r="P21" s="90">
        <f t="shared" si="13"/>
        <v>0</v>
      </c>
      <c r="Q21" s="90">
        <f t="shared" si="13"/>
        <v>0</v>
      </c>
      <c r="R21" s="90">
        <f t="shared" si="13"/>
        <v>0</v>
      </c>
      <c r="S21" s="90">
        <f t="shared" si="13"/>
        <v>0</v>
      </c>
      <c r="T21" s="90">
        <f t="shared" si="13"/>
        <v>0</v>
      </c>
      <c r="U21" s="90">
        <f>SUM(I21:T21)</f>
        <v>0</v>
      </c>
      <c r="V21" s="90">
        <f>V7+V123+V181+V262+V14*V15*12+V14*V15*0.195*12</f>
        <v>0</v>
      </c>
      <c r="W21" s="90">
        <f>W7+W123+W181+W262+W14*W15*12+W14*W15*0.195*12</f>
        <v>0</v>
      </c>
    </row>
    <row r="22" spans="1:23" s="23" customFormat="1" ht="14.25">
      <c r="A22" s="10"/>
      <c r="B22" s="87" t="s">
        <v>71</v>
      </c>
      <c r="C22" s="60"/>
      <c r="D22" s="90">
        <f aca="true" t="shared" si="14" ref="D22:T22">D144+D218+D240+D283+D16*D17+D16*D17*0.195</f>
        <v>0</v>
      </c>
      <c r="E22" s="90">
        <f t="shared" si="14"/>
        <v>0</v>
      </c>
      <c r="F22" s="90">
        <f t="shared" si="14"/>
        <v>0</v>
      </c>
      <c r="G22" s="90">
        <f t="shared" si="14"/>
        <v>0</v>
      </c>
      <c r="H22" s="90">
        <f t="shared" si="14"/>
        <v>0</v>
      </c>
      <c r="I22" s="90">
        <f t="shared" si="14"/>
        <v>0</v>
      </c>
      <c r="J22" s="90">
        <f t="shared" si="14"/>
        <v>0</v>
      </c>
      <c r="K22" s="90">
        <f t="shared" si="14"/>
        <v>0</v>
      </c>
      <c r="L22" s="90">
        <f t="shared" si="14"/>
        <v>0</v>
      </c>
      <c r="M22" s="90">
        <f t="shared" si="14"/>
        <v>0</v>
      </c>
      <c r="N22" s="90">
        <f t="shared" si="14"/>
        <v>0</v>
      </c>
      <c r="O22" s="90">
        <f t="shared" si="14"/>
        <v>0</v>
      </c>
      <c r="P22" s="90">
        <f t="shared" si="14"/>
        <v>0</v>
      </c>
      <c r="Q22" s="90">
        <f t="shared" si="14"/>
        <v>0</v>
      </c>
      <c r="R22" s="90">
        <f t="shared" si="14"/>
        <v>0</v>
      </c>
      <c r="S22" s="90">
        <f t="shared" si="14"/>
        <v>0</v>
      </c>
      <c r="T22" s="90">
        <f t="shared" si="14"/>
        <v>0</v>
      </c>
      <c r="U22" s="90">
        <f>SUM(I22:T22)</f>
        <v>0</v>
      </c>
      <c r="V22" s="90">
        <f>V144+V218+V240+V283+V16*V17*12+V16*V17*0.195*12</f>
        <v>0</v>
      </c>
      <c r="W22" s="90">
        <f>W144+W218+W240+W283+W16*W17*12+W16*W17*0.195*12</f>
        <v>0</v>
      </c>
    </row>
    <row r="23" spans="1:23" s="23" customFormat="1" ht="14.25">
      <c r="A23" s="10"/>
      <c r="B23" s="87" t="s">
        <v>73</v>
      </c>
      <c r="C23" s="60"/>
      <c r="D23" s="90">
        <f aca="true" t="shared" si="15" ref="D23:I23">SUM(D30,D39,D48,D57,D66,D75,D84,D93)</f>
        <v>0</v>
      </c>
      <c r="E23" s="90">
        <f t="shared" si="15"/>
        <v>0</v>
      </c>
      <c r="F23" s="90">
        <f t="shared" si="15"/>
        <v>0</v>
      </c>
      <c r="G23" s="90">
        <f t="shared" si="15"/>
        <v>0</v>
      </c>
      <c r="H23" s="90">
        <f t="shared" si="15"/>
        <v>0</v>
      </c>
      <c r="I23" s="90">
        <f t="shared" si="15"/>
        <v>0</v>
      </c>
      <c r="J23" s="90">
        <f aca="true" t="shared" si="16" ref="J23:T23">SUM(J30,J39,J48,J57,J66,J75,J84,J93)</f>
        <v>0</v>
      </c>
      <c r="K23" s="90">
        <f t="shared" si="16"/>
        <v>0</v>
      </c>
      <c r="L23" s="90">
        <f t="shared" si="16"/>
        <v>0</v>
      </c>
      <c r="M23" s="90">
        <f t="shared" si="16"/>
        <v>0</v>
      </c>
      <c r="N23" s="90">
        <f t="shared" si="16"/>
        <v>0</v>
      </c>
      <c r="O23" s="90">
        <f t="shared" si="16"/>
        <v>0</v>
      </c>
      <c r="P23" s="90">
        <f t="shared" si="16"/>
        <v>0</v>
      </c>
      <c r="Q23" s="90">
        <f t="shared" si="16"/>
        <v>0</v>
      </c>
      <c r="R23" s="90">
        <f t="shared" si="16"/>
        <v>0</v>
      </c>
      <c r="S23" s="90">
        <f t="shared" si="16"/>
        <v>0</v>
      </c>
      <c r="T23" s="90">
        <f t="shared" si="16"/>
        <v>0</v>
      </c>
      <c r="U23" s="90">
        <f>SUM(U30,U39,U48,U57,U66,U75,U84,U93)</f>
        <v>0</v>
      </c>
      <c r="V23" s="90">
        <f>SUM(V30,V39,V48,V57,V66,V75,V84,V93)</f>
        <v>0</v>
      </c>
      <c r="W23" s="90">
        <f>SUM(W30,W39,W48,W57,W66,W75,W84,W93)</f>
        <v>0</v>
      </c>
    </row>
    <row r="24" spans="1:23" s="23" customFormat="1" ht="14.25">
      <c r="A24" s="10"/>
      <c r="B24" s="87" t="s">
        <v>95</v>
      </c>
      <c r="C24" s="60"/>
      <c r="D24" s="90">
        <f>IF(D23=0,0,D5/D23)</f>
        <v>0</v>
      </c>
      <c r="E24" s="90">
        <f>IF(E23=0,0,E5/E23)</f>
        <v>0</v>
      </c>
      <c r="F24" s="90">
        <f>IF(F23=0,0,F5/F23)</f>
        <v>0</v>
      </c>
      <c r="G24" s="90">
        <f>IF(G23=0,0,G5/G23)</f>
        <v>0</v>
      </c>
      <c r="H24" s="90">
        <f aca="true" t="shared" si="17" ref="H24:W24">IF(H23=0,0,H5/H23)</f>
        <v>0</v>
      </c>
      <c r="I24" s="90">
        <f t="shared" si="17"/>
        <v>0</v>
      </c>
      <c r="J24" s="90">
        <f t="shared" si="17"/>
        <v>0</v>
      </c>
      <c r="K24" s="90">
        <f t="shared" si="17"/>
        <v>0</v>
      </c>
      <c r="L24" s="90">
        <f t="shared" si="17"/>
        <v>0</v>
      </c>
      <c r="M24" s="90">
        <f t="shared" si="17"/>
        <v>0</v>
      </c>
      <c r="N24" s="90">
        <f t="shared" si="17"/>
        <v>0</v>
      </c>
      <c r="O24" s="90">
        <f t="shared" si="17"/>
        <v>0</v>
      </c>
      <c r="P24" s="90">
        <f t="shared" si="17"/>
        <v>0</v>
      </c>
      <c r="Q24" s="90">
        <f t="shared" si="17"/>
        <v>0</v>
      </c>
      <c r="R24" s="90">
        <f t="shared" si="17"/>
        <v>0</v>
      </c>
      <c r="S24" s="90">
        <f t="shared" si="17"/>
        <v>0</v>
      </c>
      <c r="T24" s="90">
        <f t="shared" si="17"/>
        <v>0</v>
      </c>
      <c r="U24" s="90">
        <f t="shared" si="17"/>
        <v>0</v>
      </c>
      <c r="V24" s="90">
        <f t="shared" si="17"/>
        <v>0</v>
      </c>
      <c r="W24" s="90">
        <f t="shared" si="17"/>
        <v>0</v>
      </c>
    </row>
    <row r="25" spans="1:23" s="23" customFormat="1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23" customFormat="1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23" customFormat="1" ht="15">
      <c r="A27" s="10"/>
      <c r="B27" s="45" t="s">
        <v>79</v>
      </c>
      <c r="C27" s="46"/>
      <c r="D27" s="13">
        <v>9</v>
      </c>
      <c r="E27" s="13">
        <v>10</v>
      </c>
      <c r="F27" s="13">
        <v>11</v>
      </c>
      <c r="G27" s="13">
        <v>12</v>
      </c>
      <c r="H27" s="13">
        <f>H4</f>
        <v>2013</v>
      </c>
      <c r="I27" s="13">
        <v>1</v>
      </c>
      <c r="J27" s="13">
        <v>2</v>
      </c>
      <c r="K27" s="13">
        <v>3</v>
      </c>
      <c r="L27" s="13">
        <v>4</v>
      </c>
      <c r="M27" s="13">
        <v>5</v>
      </c>
      <c r="N27" s="13">
        <v>6</v>
      </c>
      <c r="O27" s="13">
        <v>7</v>
      </c>
      <c r="P27" s="13">
        <v>8</v>
      </c>
      <c r="Q27" s="13">
        <v>9</v>
      </c>
      <c r="R27" s="13">
        <v>10</v>
      </c>
      <c r="S27" s="13">
        <v>11</v>
      </c>
      <c r="T27" s="13">
        <v>12</v>
      </c>
      <c r="U27" s="13">
        <f>H27+1</f>
        <v>2014</v>
      </c>
      <c r="V27" s="13">
        <f>U27+1</f>
        <v>2015</v>
      </c>
      <c r="W27" s="13">
        <f>V27+1</f>
        <v>2016</v>
      </c>
    </row>
    <row r="28" spans="1:23" s="23" customFormat="1" ht="14.25">
      <c r="A28" s="10"/>
      <c r="B28" s="83" t="s">
        <v>91</v>
      </c>
      <c r="C28" s="83" t="s">
        <v>19</v>
      </c>
      <c r="D28" s="87"/>
      <c r="E28" s="87"/>
      <c r="F28" s="87"/>
      <c r="G28" s="87"/>
      <c r="H28" s="56">
        <f>IF(H30=0,0,H31/H30)</f>
        <v>0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56">
        <f>IF(U30=0,0,U31/U30)</f>
        <v>0</v>
      </c>
      <c r="V28" s="87"/>
      <c r="W28" s="87"/>
    </row>
    <row r="29" spans="1:23" s="23" customFormat="1" ht="14.25">
      <c r="A29" s="10"/>
      <c r="B29" s="83" t="s">
        <v>80</v>
      </c>
      <c r="C29" s="83" t="s">
        <v>19</v>
      </c>
      <c r="D29" s="87"/>
      <c r="E29" s="87"/>
      <c r="F29" s="87"/>
      <c r="G29" s="87"/>
      <c r="H29" s="56">
        <f>IF(H30=0,0,H32/H30)</f>
        <v>0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56">
        <f>IF(U30=0,0,U32/U30)</f>
        <v>0</v>
      </c>
      <c r="V29" s="87"/>
      <c r="W29" s="87"/>
    </row>
    <row r="30" spans="1:23" s="23" customFormat="1" ht="14.25">
      <c r="A30" s="10"/>
      <c r="B30" s="83" t="s">
        <v>82</v>
      </c>
      <c r="C30" s="83" t="s">
        <v>86</v>
      </c>
      <c r="D30" s="87"/>
      <c r="E30" s="87"/>
      <c r="F30" s="87"/>
      <c r="G30" s="87"/>
      <c r="H30" s="56">
        <f>SUM(D30:G30)</f>
        <v>0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56">
        <f>SUM(H30:T30)</f>
        <v>0</v>
      </c>
      <c r="V30" s="87"/>
      <c r="W30" s="87"/>
    </row>
    <row r="31" spans="1:23" s="23" customFormat="1" ht="14.25">
      <c r="A31" s="10"/>
      <c r="B31" s="83" t="s">
        <v>84</v>
      </c>
      <c r="C31" s="83" t="s">
        <v>87</v>
      </c>
      <c r="D31" s="91">
        <f>D28*D30</f>
        <v>0</v>
      </c>
      <c r="E31" s="91">
        <f>E28*E30</f>
        <v>0</v>
      </c>
      <c r="F31" s="91">
        <f>F28*F30</f>
        <v>0</v>
      </c>
      <c r="G31" s="91">
        <f>G28*G30</f>
        <v>0</v>
      </c>
      <c r="H31" s="91">
        <f>SUM(D31:G31)</f>
        <v>0</v>
      </c>
      <c r="I31" s="91">
        <f aca="true" t="shared" si="18" ref="I31:W31">I28*I30</f>
        <v>0</v>
      </c>
      <c r="J31" s="91">
        <f t="shared" si="18"/>
        <v>0</v>
      </c>
      <c r="K31" s="91">
        <f t="shared" si="18"/>
        <v>0</v>
      </c>
      <c r="L31" s="91">
        <f t="shared" si="18"/>
        <v>0</v>
      </c>
      <c r="M31" s="91">
        <f t="shared" si="18"/>
        <v>0</v>
      </c>
      <c r="N31" s="91">
        <f t="shared" si="18"/>
        <v>0</v>
      </c>
      <c r="O31" s="91">
        <f t="shared" si="18"/>
        <v>0</v>
      </c>
      <c r="P31" s="91">
        <f t="shared" si="18"/>
        <v>0</v>
      </c>
      <c r="Q31" s="91">
        <f t="shared" si="18"/>
        <v>0</v>
      </c>
      <c r="R31" s="91">
        <f t="shared" si="18"/>
        <v>0</v>
      </c>
      <c r="S31" s="91">
        <f t="shared" si="18"/>
        <v>0</v>
      </c>
      <c r="T31" s="91">
        <f t="shared" si="18"/>
        <v>0</v>
      </c>
      <c r="U31" s="91">
        <f>SUM(I31:T31)</f>
        <v>0</v>
      </c>
      <c r="V31" s="91">
        <f t="shared" si="18"/>
        <v>0</v>
      </c>
      <c r="W31" s="91">
        <f t="shared" si="18"/>
        <v>0</v>
      </c>
    </row>
    <row r="32" spans="1:23" s="23" customFormat="1" ht="14.25">
      <c r="A32" s="10"/>
      <c r="B32" s="83" t="s">
        <v>83</v>
      </c>
      <c r="C32" s="83" t="s">
        <v>87</v>
      </c>
      <c r="D32" s="91">
        <f>D30*D29</f>
        <v>0</v>
      </c>
      <c r="E32" s="91">
        <f>E30*E29</f>
        <v>0</v>
      </c>
      <c r="F32" s="91">
        <f>F30*F29</f>
        <v>0</v>
      </c>
      <c r="G32" s="91">
        <f>G30*G29</f>
        <v>0</v>
      </c>
      <c r="H32" s="91">
        <f>SUM(D32:G32)</f>
        <v>0</v>
      </c>
      <c r="I32" s="91">
        <f aca="true" t="shared" si="19" ref="I32:W32">I30*I29</f>
        <v>0</v>
      </c>
      <c r="J32" s="91">
        <f t="shared" si="19"/>
        <v>0</v>
      </c>
      <c r="K32" s="91">
        <f t="shared" si="19"/>
        <v>0</v>
      </c>
      <c r="L32" s="91">
        <f t="shared" si="19"/>
        <v>0</v>
      </c>
      <c r="M32" s="91">
        <f t="shared" si="19"/>
        <v>0</v>
      </c>
      <c r="N32" s="91">
        <f t="shared" si="19"/>
        <v>0</v>
      </c>
      <c r="O32" s="91">
        <f t="shared" si="19"/>
        <v>0</v>
      </c>
      <c r="P32" s="91">
        <f t="shared" si="19"/>
        <v>0</v>
      </c>
      <c r="Q32" s="91">
        <f t="shared" si="19"/>
        <v>0</v>
      </c>
      <c r="R32" s="91">
        <f t="shared" si="19"/>
        <v>0</v>
      </c>
      <c r="S32" s="91">
        <f t="shared" si="19"/>
        <v>0</v>
      </c>
      <c r="T32" s="91">
        <f t="shared" si="19"/>
        <v>0</v>
      </c>
      <c r="U32" s="91">
        <f>SUM(I32:T32)</f>
        <v>0</v>
      </c>
      <c r="V32" s="91">
        <f t="shared" si="19"/>
        <v>0</v>
      </c>
      <c r="W32" s="91">
        <f t="shared" si="19"/>
        <v>0</v>
      </c>
    </row>
    <row r="33" spans="1:23" s="23" customFormat="1" ht="14.25">
      <c r="A33" s="10"/>
      <c r="B33" s="83" t="s">
        <v>88</v>
      </c>
      <c r="C33" s="83" t="s">
        <v>62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56">
        <f>IF(U31=0,0,(I33*I31+J33*J31+K33*K31+L33*L31+M31*M33+N31*N33+O31*O33+P31*P33+Q31*Q33+R31*R33+S31*S33+T31*T33)/U31)</f>
        <v>0</v>
      </c>
      <c r="V33" s="87"/>
      <c r="W33" s="87"/>
    </row>
    <row r="34" spans="1:23" s="23" customFormat="1" ht="14.25">
      <c r="A34" s="10"/>
      <c r="B34" s="83" t="s">
        <v>89</v>
      </c>
      <c r="C34" s="83" t="s">
        <v>62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56">
        <f>IF(U32=0,0,(I34*I32+J34*J32+K34*K32+L34*L32+M32*M34+N32*N34+O32*O34+P32*P34+Q32*Q34+R32*R34+S32*S34+T32*T34)/U32)</f>
        <v>0</v>
      </c>
      <c r="V34" s="87"/>
      <c r="W34" s="87"/>
    </row>
    <row r="35" spans="1:23" s="23" customFormat="1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84"/>
      <c r="V35" s="10"/>
      <c r="W35" s="10"/>
    </row>
    <row r="36" spans="1:23" s="23" customFormat="1" ht="14.25">
      <c r="A36" s="10"/>
      <c r="B36" s="44" t="s">
        <v>79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:23" s="23" customFormat="1" ht="14.25">
      <c r="A37" s="10"/>
      <c r="B37" s="83" t="s">
        <v>91</v>
      </c>
      <c r="C37" s="83" t="s">
        <v>19</v>
      </c>
      <c r="D37" s="87"/>
      <c r="E37" s="87"/>
      <c r="F37" s="87"/>
      <c r="G37" s="87"/>
      <c r="H37" s="56">
        <f>IF(H39=0,0,H40/H39)</f>
        <v>0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6">
        <f>IF(U39=0,0,U40/U39)</f>
        <v>0</v>
      </c>
      <c r="V37" s="87"/>
      <c r="W37" s="87"/>
    </row>
    <row r="38" spans="1:23" s="23" customFormat="1" ht="14.25">
      <c r="A38" s="10"/>
      <c r="B38" s="83" t="s">
        <v>80</v>
      </c>
      <c r="C38" s="83" t="s">
        <v>19</v>
      </c>
      <c r="D38" s="87"/>
      <c r="E38" s="87"/>
      <c r="F38" s="87"/>
      <c r="G38" s="87"/>
      <c r="H38" s="56">
        <f>IF(H39=0,0,H41/H39)</f>
        <v>0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56">
        <f>IF(U39=0,0,U41/U39)</f>
        <v>0</v>
      </c>
      <c r="V38" s="87"/>
      <c r="W38" s="87"/>
    </row>
    <row r="39" spans="1:23" s="23" customFormat="1" ht="14.25">
      <c r="A39" s="10"/>
      <c r="B39" s="83" t="s">
        <v>82</v>
      </c>
      <c r="C39" s="83" t="s">
        <v>86</v>
      </c>
      <c r="D39" s="87"/>
      <c r="E39" s="87"/>
      <c r="F39" s="87"/>
      <c r="G39" s="87"/>
      <c r="H39" s="56">
        <f>SUM(D39:G39)</f>
        <v>0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56">
        <f>SUM(H39:T39)</f>
        <v>0</v>
      </c>
      <c r="V39" s="87"/>
      <c r="W39" s="87"/>
    </row>
    <row r="40" spans="1:23" s="23" customFormat="1" ht="14.25">
      <c r="A40" s="10"/>
      <c r="B40" s="83" t="s">
        <v>84</v>
      </c>
      <c r="C40" s="83" t="s">
        <v>87</v>
      </c>
      <c r="D40" s="91">
        <f>D37*D39</f>
        <v>0</v>
      </c>
      <c r="E40" s="91">
        <f>E37*E39</f>
        <v>0</v>
      </c>
      <c r="F40" s="91">
        <f>F37*F39</f>
        <v>0</v>
      </c>
      <c r="G40" s="91">
        <f>G37*G39</f>
        <v>0</v>
      </c>
      <c r="H40" s="91">
        <f>SUM(D40:G40)</f>
        <v>0</v>
      </c>
      <c r="I40" s="91">
        <f aca="true" t="shared" si="20" ref="I40:W40">I37*I39</f>
        <v>0</v>
      </c>
      <c r="J40" s="91">
        <f t="shared" si="20"/>
        <v>0</v>
      </c>
      <c r="K40" s="91">
        <f t="shared" si="20"/>
        <v>0</v>
      </c>
      <c r="L40" s="91">
        <f t="shared" si="20"/>
        <v>0</v>
      </c>
      <c r="M40" s="91">
        <f t="shared" si="20"/>
        <v>0</v>
      </c>
      <c r="N40" s="91">
        <f t="shared" si="20"/>
        <v>0</v>
      </c>
      <c r="O40" s="91">
        <f t="shared" si="20"/>
        <v>0</v>
      </c>
      <c r="P40" s="91">
        <f t="shared" si="20"/>
        <v>0</v>
      </c>
      <c r="Q40" s="91">
        <f t="shared" si="20"/>
        <v>0</v>
      </c>
      <c r="R40" s="91">
        <f t="shared" si="20"/>
        <v>0</v>
      </c>
      <c r="S40" s="91">
        <f t="shared" si="20"/>
        <v>0</v>
      </c>
      <c r="T40" s="91">
        <f t="shared" si="20"/>
        <v>0</v>
      </c>
      <c r="U40" s="91">
        <f>SUM(I40:T40)</f>
        <v>0</v>
      </c>
      <c r="V40" s="91">
        <f t="shared" si="20"/>
        <v>0</v>
      </c>
      <c r="W40" s="91">
        <f t="shared" si="20"/>
        <v>0</v>
      </c>
    </row>
    <row r="41" spans="1:23" s="23" customFormat="1" ht="14.25">
      <c r="A41" s="10"/>
      <c r="B41" s="83" t="s">
        <v>83</v>
      </c>
      <c r="C41" s="83" t="s">
        <v>87</v>
      </c>
      <c r="D41" s="91">
        <f>D39*D38</f>
        <v>0</v>
      </c>
      <c r="E41" s="91">
        <f>E39*E38</f>
        <v>0</v>
      </c>
      <c r="F41" s="91">
        <f>F39*F38</f>
        <v>0</v>
      </c>
      <c r="G41" s="91">
        <f>G39*G38</f>
        <v>0</v>
      </c>
      <c r="H41" s="91">
        <f>SUM(D41:G41)</f>
        <v>0</v>
      </c>
      <c r="I41" s="91">
        <f aca="true" t="shared" si="21" ref="I41:W41">I39*I38</f>
        <v>0</v>
      </c>
      <c r="J41" s="91">
        <f t="shared" si="21"/>
        <v>0</v>
      </c>
      <c r="K41" s="91">
        <f t="shared" si="21"/>
        <v>0</v>
      </c>
      <c r="L41" s="91">
        <f t="shared" si="21"/>
        <v>0</v>
      </c>
      <c r="M41" s="91">
        <f t="shared" si="21"/>
        <v>0</v>
      </c>
      <c r="N41" s="91">
        <f t="shared" si="21"/>
        <v>0</v>
      </c>
      <c r="O41" s="91">
        <f t="shared" si="21"/>
        <v>0</v>
      </c>
      <c r="P41" s="91">
        <f t="shared" si="21"/>
        <v>0</v>
      </c>
      <c r="Q41" s="91">
        <f t="shared" si="21"/>
        <v>0</v>
      </c>
      <c r="R41" s="91">
        <f t="shared" si="21"/>
        <v>0</v>
      </c>
      <c r="S41" s="91">
        <f t="shared" si="21"/>
        <v>0</v>
      </c>
      <c r="T41" s="91">
        <f t="shared" si="21"/>
        <v>0</v>
      </c>
      <c r="U41" s="91">
        <f>SUM(I41:T41)</f>
        <v>0</v>
      </c>
      <c r="V41" s="91">
        <f t="shared" si="21"/>
        <v>0</v>
      </c>
      <c r="W41" s="91">
        <f t="shared" si="21"/>
        <v>0</v>
      </c>
    </row>
    <row r="42" spans="1:23" s="23" customFormat="1" ht="14.25">
      <c r="A42" s="10"/>
      <c r="B42" s="83" t="s">
        <v>88</v>
      </c>
      <c r="C42" s="83" t="s">
        <v>62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56">
        <f>IF(U40=0,0,(I42*I40+J42*J40+K42*K40+L42*L40+M40*M42+N40*N42+O40*O42+P40*P42+Q40*Q42+R40*R42+S40*S42+T40*T42)/U40)</f>
        <v>0</v>
      </c>
      <c r="V42" s="87"/>
      <c r="W42" s="87"/>
    </row>
    <row r="43" spans="1:23" s="23" customFormat="1" ht="14.25">
      <c r="A43" s="10"/>
      <c r="B43" s="83" t="s">
        <v>89</v>
      </c>
      <c r="C43" s="83" t="s">
        <v>62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56">
        <f>IF(U41=0,0,(I43*I41+J43*J41+K43*K41+L43*L41+M41*M43+N41*N43+O41*O43+P41*P43+Q41*Q43+R41*R43+S41*S43+T41*T43)/U41)</f>
        <v>0</v>
      </c>
      <c r="V43" s="87"/>
      <c r="W43" s="87"/>
    </row>
    <row r="44" spans="1:23" s="23" customFormat="1" ht="14.25">
      <c r="A44" s="10"/>
      <c r="B44" s="4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92"/>
      <c r="V44" s="32"/>
      <c r="W44" s="32"/>
    </row>
    <row r="45" spans="1:23" s="23" customFormat="1" ht="14.25">
      <c r="A45" s="10"/>
      <c r="B45" s="44" t="s">
        <v>79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:23" s="23" customFormat="1" ht="14.25">
      <c r="A46" s="10"/>
      <c r="B46" s="83" t="s">
        <v>91</v>
      </c>
      <c r="C46" s="83" t="s">
        <v>19</v>
      </c>
      <c r="D46" s="87"/>
      <c r="E46" s="87"/>
      <c r="F46" s="87"/>
      <c r="G46" s="87"/>
      <c r="H46" s="56">
        <f>IF(H48=0,0,H49/H48)</f>
        <v>0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56">
        <f>IF(U48=0,0,U49/U48)</f>
        <v>0</v>
      </c>
      <c r="V46" s="87"/>
      <c r="W46" s="87"/>
    </row>
    <row r="47" spans="1:23" s="23" customFormat="1" ht="14.25">
      <c r="A47" s="10"/>
      <c r="B47" s="83" t="s">
        <v>80</v>
      </c>
      <c r="C47" s="83" t="s">
        <v>19</v>
      </c>
      <c r="D47" s="87"/>
      <c r="E47" s="87"/>
      <c r="F47" s="87"/>
      <c r="G47" s="87"/>
      <c r="H47" s="56">
        <f>IF(H48=0,0,H50/H48)</f>
        <v>0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56">
        <f>IF(U48=0,0,U50/U48)</f>
        <v>0</v>
      </c>
      <c r="V47" s="87"/>
      <c r="W47" s="87"/>
    </row>
    <row r="48" spans="1:23" s="23" customFormat="1" ht="14.25">
      <c r="A48" s="10"/>
      <c r="B48" s="83" t="s">
        <v>82</v>
      </c>
      <c r="C48" s="83" t="s">
        <v>86</v>
      </c>
      <c r="D48" s="87"/>
      <c r="E48" s="87"/>
      <c r="F48" s="87"/>
      <c r="G48" s="87"/>
      <c r="H48" s="56">
        <f>SUM(D48:G48)</f>
        <v>0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56">
        <f>SUM(H48:T48)</f>
        <v>0</v>
      </c>
      <c r="V48" s="87"/>
      <c r="W48" s="87"/>
    </row>
    <row r="49" spans="1:23" s="23" customFormat="1" ht="14.25">
      <c r="A49" s="10"/>
      <c r="B49" s="83" t="s">
        <v>84</v>
      </c>
      <c r="C49" s="83" t="s">
        <v>87</v>
      </c>
      <c r="D49" s="91">
        <f>D46*D48</f>
        <v>0</v>
      </c>
      <c r="E49" s="91">
        <f>E46*E48</f>
        <v>0</v>
      </c>
      <c r="F49" s="91">
        <f>F46*F48</f>
        <v>0</v>
      </c>
      <c r="G49" s="91">
        <f>G46*G48</f>
        <v>0</v>
      </c>
      <c r="H49" s="91">
        <f>SUM(D49:G49)</f>
        <v>0</v>
      </c>
      <c r="I49" s="91">
        <f aca="true" t="shared" si="22" ref="I49:W49">I46*I48</f>
        <v>0</v>
      </c>
      <c r="J49" s="91">
        <f t="shared" si="22"/>
        <v>0</v>
      </c>
      <c r="K49" s="91">
        <f t="shared" si="22"/>
        <v>0</v>
      </c>
      <c r="L49" s="91">
        <f t="shared" si="22"/>
        <v>0</v>
      </c>
      <c r="M49" s="91">
        <f t="shared" si="22"/>
        <v>0</v>
      </c>
      <c r="N49" s="91">
        <f t="shared" si="22"/>
        <v>0</v>
      </c>
      <c r="O49" s="91">
        <f t="shared" si="22"/>
        <v>0</v>
      </c>
      <c r="P49" s="91">
        <f t="shared" si="22"/>
        <v>0</v>
      </c>
      <c r="Q49" s="91">
        <f t="shared" si="22"/>
        <v>0</v>
      </c>
      <c r="R49" s="91">
        <f t="shared" si="22"/>
        <v>0</v>
      </c>
      <c r="S49" s="91">
        <f t="shared" si="22"/>
        <v>0</v>
      </c>
      <c r="T49" s="91">
        <f t="shared" si="22"/>
        <v>0</v>
      </c>
      <c r="U49" s="91">
        <f>SUM(I49:T49)</f>
        <v>0</v>
      </c>
      <c r="V49" s="91">
        <f t="shared" si="22"/>
        <v>0</v>
      </c>
      <c r="W49" s="91">
        <f t="shared" si="22"/>
        <v>0</v>
      </c>
    </row>
    <row r="50" spans="1:23" s="23" customFormat="1" ht="14.25">
      <c r="A50" s="10"/>
      <c r="B50" s="83" t="s">
        <v>83</v>
      </c>
      <c r="C50" s="83" t="s">
        <v>87</v>
      </c>
      <c r="D50" s="91">
        <f>D48*D47</f>
        <v>0</v>
      </c>
      <c r="E50" s="91">
        <f>E48*E47</f>
        <v>0</v>
      </c>
      <c r="F50" s="91">
        <f>F48*F47</f>
        <v>0</v>
      </c>
      <c r="G50" s="91">
        <f>G48*G47</f>
        <v>0</v>
      </c>
      <c r="H50" s="91">
        <f>SUM(D50:G50)</f>
        <v>0</v>
      </c>
      <c r="I50" s="91">
        <f aca="true" t="shared" si="23" ref="I50:W50">I48*I47</f>
        <v>0</v>
      </c>
      <c r="J50" s="91">
        <f t="shared" si="23"/>
        <v>0</v>
      </c>
      <c r="K50" s="91">
        <f t="shared" si="23"/>
        <v>0</v>
      </c>
      <c r="L50" s="91">
        <f t="shared" si="23"/>
        <v>0</v>
      </c>
      <c r="M50" s="91">
        <f t="shared" si="23"/>
        <v>0</v>
      </c>
      <c r="N50" s="91">
        <f t="shared" si="23"/>
        <v>0</v>
      </c>
      <c r="O50" s="91">
        <f t="shared" si="23"/>
        <v>0</v>
      </c>
      <c r="P50" s="91">
        <f t="shared" si="23"/>
        <v>0</v>
      </c>
      <c r="Q50" s="91">
        <f t="shared" si="23"/>
        <v>0</v>
      </c>
      <c r="R50" s="91">
        <f t="shared" si="23"/>
        <v>0</v>
      </c>
      <c r="S50" s="91">
        <f t="shared" si="23"/>
        <v>0</v>
      </c>
      <c r="T50" s="91">
        <f t="shared" si="23"/>
        <v>0</v>
      </c>
      <c r="U50" s="91">
        <f>SUM(I50:T50)</f>
        <v>0</v>
      </c>
      <c r="V50" s="91">
        <f t="shared" si="23"/>
        <v>0</v>
      </c>
      <c r="W50" s="91">
        <f t="shared" si="23"/>
        <v>0</v>
      </c>
    </row>
    <row r="51" spans="1:23" s="23" customFormat="1" ht="14.25">
      <c r="A51" s="10"/>
      <c r="B51" s="83" t="s">
        <v>88</v>
      </c>
      <c r="C51" s="83" t="s">
        <v>62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56">
        <f>IF(U49=0,0,(I51*I49+J51*J49+K51*K49+L51*L49+M49*M51+N49*N51+O49*O51+P49*P51+Q49*Q51+R49*R51+S49*S51+T49*T51)/U49)</f>
        <v>0</v>
      </c>
      <c r="V51" s="87"/>
      <c r="W51" s="87"/>
    </row>
    <row r="52" spans="1:23" s="23" customFormat="1" ht="14.25">
      <c r="A52" s="10"/>
      <c r="B52" s="83" t="s">
        <v>89</v>
      </c>
      <c r="C52" s="83" t="s">
        <v>62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56">
        <f>IF(U50=0,0,(I52*I50+J52*J50+K52*K50+L52*L50+M50*M52+N50*N52+O50*O52+P50*P52+Q50*Q52+R50*R52+S50*S52+T50*T52)/U50)</f>
        <v>0</v>
      </c>
      <c r="V52" s="87"/>
      <c r="W52" s="87"/>
    </row>
    <row r="53" spans="1:23" s="23" customFormat="1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84"/>
      <c r="V53" s="10"/>
      <c r="W53" s="10"/>
    </row>
    <row r="54" spans="1:23" s="23" customFormat="1" ht="14.25">
      <c r="A54" s="10"/>
      <c r="B54" s="44" t="s">
        <v>79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1:23" s="23" customFormat="1" ht="14.25">
      <c r="A55" s="10"/>
      <c r="B55" s="83" t="s">
        <v>91</v>
      </c>
      <c r="C55" s="83" t="s">
        <v>19</v>
      </c>
      <c r="D55" s="87"/>
      <c r="E55" s="87"/>
      <c r="F55" s="87"/>
      <c r="G55" s="87"/>
      <c r="H55" s="56">
        <f>IF(H57=0,0,H58/H57)</f>
        <v>0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56">
        <f>IF(U57=0,0,U58/U57)</f>
        <v>0</v>
      </c>
      <c r="V55" s="87"/>
      <c r="W55" s="87"/>
    </row>
    <row r="56" spans="1:23" s="23" customFormat="1" ht="14.25">
      <c r="A56" s="10"/>
      <c r="B56" s="83" t="s">
        <v>80</v>
      </c>
      <c r="C56" s="83" t="s">
        <v>19</v>
      </c>
      <c r="D56" s="87"/>
      <c r="E56" s="87"/>
      <c r="F56" s="87"/>
      <c r="G56" s="87"/>
      <c r="H56" s="56">
        <f>IF(H57=0,0,H59/H57)</f>
        <v>0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56">
        <f>IF(U57=0,0,U59/U57)</f>
        <v>0</v>
      </c>
      <c r="V56" s="87"/>
      <c r="W56" s="87"/>
    </row>
    <row r="57" spans="1:23" s="23" customFormat="1" ht="14.25">
      <c r="A57" s="10"/>
      <c r="B57" s="83" t="s">
        <v>82</v>
      </c>
      <c r="C57" s="83" t="s">
        <v>86</v>
      </c>
      <c r="D57" s="87"/>
      <c r="E57" s="87"/>
      <c r="F57" s="87"/>
      <c r="G57" s="87"/>
      <c r="H57" s="56">
        <f>SUM(D57:G57)</f>
        <v>0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56">
        <f>SUM(H57:T57)</f>
        <v>0</v>
      </c>
      <c r="V57" s="87"/>
      <c r="W57" s="87"/>
    </row>
    <row r="58" spans="1:23" s="23" customFormat="1" ht="14.25">
      <c r="A58" s="10"/>
      <c r="B58" s="83" t="s">
        <v>84</v>
      </c>
      <c r="C58" s="83" t="s">
        <v>87</v>
      </c>
      <c r="D58" s="91">
        <f>D55*D57</f>
        <v>0</v>
      </c>
      <c r="E58" s="91">
        <f>E55*E57</f>
        <v>0</v>
      </c>
      <c r="F58" s="91">
        <f>F55*F57</f>
        <v>0</v>
      </c>
      <c r="G58" s="91">
        <f>G55*G57</f>
        <v>0</v>
      </c>
      <c r="H58" s="91">
        <f>SUM(D58:G58)</f>
        <v>0</v>
      </c>
      <c r="I58" s="91">
        <f aca="true" t="shared" si="24" ref="I58:W58">I55*I57</f>
        <v>0</v>
      </c>
      <c r="J58" s="91">
        <f t="shared" si="24"/>
        <v>0</v>
      </c>
      <c r="K58" s="91">
        <f t="shared" si="24"/>
        <v>0</v>
      </c>
      <c r="L58" s="91">
        <f t="shared" si="24"/>
        <v>0</v>
      </c>
      <c r="M58" s="91">
        <f t="shared" si="24"/>
        <v>0</v>
      </c>
      <c r="N58" s="91">
        <f t="shared" si="24"/>
        <v>0</v>
      </c>
      <c r="O58" s="91">
        <f t="shared" si="24"/>
        <v>0</v>
      </c>
      <c r="P58" s="91">
        <f t="shared" si="24"/>
        <v>0</v>
      </c>
      <c r="Q58" s="91">
        <f t="shared" si="24"/>
        <v>0</v>
      </c>
      <c r="R58" s="91">
        <f t="shared" si="24"/>
        <v>0</v>
      </c>
      <c r="S58" s="91">
        <f t="shared" si="24"/>
        <v>0</v>
      </c>
      <c r="T58" s="91">
        <f t="shared" si="24"/>
        <v>0</v>
      </c>
      <c r="U58" s="91">
        <f>SUM(I58:T58)</f>
        <v>0</v>
      </c>
      <c r="V58" s="91">
        <f t="shared" si="24"/>
        <v>0</v>
      </c>
      <c r="W58" s="91">
        <f t="shared" si="24"/>
        <v>0</v>
      </c>
    </row>
    <row r="59" spans="1:23" s="23" customFormat="1" ht="14.25">
      <c r="A59" s="10"/>
      <c r="B59" s="83" t="s">
        <v>83</v>
      </c>
      <c r="C59" s="83" t="s">
        <v>87</v>
      </c>
      <c r="D59" s="91">
        <f>D57*D56</f>
        <v>0</v>
      </c>
      <c r="E59" s="91">
        <f>E57*E56</f>
        <v>0</v>
      </c>
      <c r="F59" s="91">
        <f>F57*F56</f>
        <v>0</v>
      </c>
      <c r="G59" s="91">
        <f>G57*G56</f>
        <v>0</v>
      </c>
      <c r="H59" s="91">
        <f>SUM(D59:G59)</f>
        <v>0</v>
      </c>
      <c r="I59" s="91">
        <f aca="true" t="shared" si="25" ref="I59:W59">I57*I56</f>
        <v>0</v>
      </c>
      <c r="J59" s="91">
        <f t="shared" si="25"/>
        <v>0</v>
      </c>
      <c r="K59" s="91">
        <f t="shared" si="25"/>
        <v>0</v>
      </c>
      <c r="L59" s="91">
        <f t="shared" si="25"/>
        <v>0</v>
      </c>
      <c r="M59" s="91">
        <f t="shared" si="25"/>
        <v>0</v>
      </c>
      <c r="N59" s="91">
        <f t="shared" si="25"/>
        <v>0</v>
      </c>
      <c r="O59" s="91">
        <f t="shared" si="25"/>
        <v>0</v>
      </c>
      <c r="P59" s="91">
        <f t="shared" si="25"/>
        <v>0</v>
      </c>
      <c r="Q59" s="91">
        <f t="shared" si="25"/>
        <v>0</v>
      </c>
      <c r="R59" s="91">
        <f t="shared" si="25"/>
        <v>0</v>
      </c>
      <c r="S59" s="91">
        <f t="shared" si="25"/>
        <v>0</v>
      </c>
      <c r="T59" s="91">
        <f t="shared" si="25"/>
        <v>0</v>
      </c>
      <c r="U59" s="91">
        <f>SUM(I59:T59)</f>
        <v>0</v>
      </c>
      <c r="V59" s="91">
        <f t="shared" si="25"/>
        <v>0</v>
      </c>
      <c r="W59" s="91">
        <f t="shared" si="25"/>
        <v>0</v>
      </c>
    </row>
    <row r="60" spans="1:23" s="23" customFormat="1" ht="14.25">
      <c r="A60" s="10"/>
      <c r="B60" s="83" t="s">
        <v>88</v>
      </c>
      <c r="C60" s="83" t="s">
        <v>62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56">
        <f>IF(U58=0,0,(I60*I58+J60*J58+K60*K58+L60*L58+M58*M60+N58*N60+O58*O60+P58*P60+Q58*Q60+R58*R60+S58*S60+T58*T60)/U58)</f>
        <v>0</v>
      </c>
      <c r="V60" s="87"/>
      <c r="W60" s="87"/>
    </row>
    <row r="61" spans="1:23" s="23" customFormat="1" ht="14.25">
      <c r="A61" s="10"/>
      <c r="B61" s="83" t="s">
        <v>89</v>
      </c>
      <c r="C61" s="83" t="s">
        <v>62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56">
        <f>IF(U59=0,0,(I61*I59+J61*J59+K61*K59+L61*L59+M59*M61+N59*N61+O59*O61+P59*P61+Q59*Q61+R59*R61+S59*S61+T59*T61)/U59)</f>
        <v>0</v>
      </c>
      <c r="V61" s="87"/>
      <c r="W61" s="87"/>
    </row>
    <row r="62" spans="1:23" s="23" customFormat="1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84"/>
      <c r="V62" s="10"/>
      <c r="W62" s="10"/>
    </row>
    <row r="63" spans="1:23" s="23" customFormat="1" ht="14.25">
      <c r="A63" s="10"/>
      <c r="B63" s="44" t="s">
        <v>79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:23" s="23" customFormat="1" ht="14.25">
      <c r="A64" s="10"/>
      <c r="B64" s="83" t="s">
        <v>91</v>
      </c>
      <c r="C64" s="83" t="s">
        <v>19</v>
      </c>
      <c r="D64" s="87"/>
      <c r="E64" s="87"/>
      <c r="F64" s="87"/>
      <c r="G64" s="87"/>
      <c r="H64" s="56">
        <f>IF(H66=0,0,H67/H66)</f>
        <v>0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56">
        <f>IF(U66=0,0,U67/U66)</f>
        <v>0</v>
      </c>
      <c r="V64" s="87"/>
      <c r="W64" s="87"/>
    </row>
    <row r="65" spans="1:23" s="23" customFormat="1" ht="14.25">
      <c r="A65" s="10"/>
      <c r="B65" s="83" t="s">
        <v>80</v>
      </c>
      <c r="C65" s="83" t="s">
        <v>19</v>
      </c>
      <c r="D65" s="87"/>
      <c r="E65" s="87"/>
      <c r="F65" s="87"/>
      <c r="G65" s="87"/>
      <c r="H65" s="56">
        <f>IF(H66=0,0,H68/H66)</f>
        <v>0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56">
        <f>IF(U66=0,0,U68/U66)</f>
        <v>0</v>
      </c>
      <c r="V65" s="87"/>
      <c r="W65" s="87"/>
    </row>
    <row r="66" spans="1:23" s="23" customFormat="1" ht="14.25">
      <c r="A66" s="10"/>
      <c r="B66" s="83" t="s">
        <v>82</v>
      </c>
      <c r="C66" s="83" t="s">
        <v>86</v>
      </c>
      <c r="D66" s="87"/>
      <c r="E66" s="87"/>
      <c r="F66" s="87"/>
      <c r="G66" s="87"/>
      <c r="H66" s="56">
        <f>SUM(D66:G66)</f>
        <v>0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56">
        <f>SUM(H66:T66)</f>
        <v>0</v>
      </c>
      <c r="V66" s="87"/>
      <c r="W66" s="87"/>
    </row>
    <row r="67" spans="1:23" s="23" customFormat="1" ht="14.25">
      <c r="A67" s="10"/>
      <c r="B67" s="83" t="s">
        <v>84</v>
      </c>
      <c r="C67" s="83" t="s">
        <v>87</v>
      </c>
      <c r="D67" s="91">
        <f>D64*D66</f>
        <v>0</v>
      </c>
      <c r="E67" s="91">
        <f>E64*E66</f>
        <v>0</v>
      </c>
      <c r="F67" s="91">
        <f>F64*F66</f>
        <v>0</v>
      </c>
      <c r="G67" s="91">
        <f>G64*G66</f>
        <v>0</v>
      </c>
      <c r="H67" s="91">
        <f>SUM(D67:G67)</f>
        <v>0</v>
      </c>
      <c r="I67" s="91">
        <f aca="true" t="shared" si="26" ref="I67:W67">I64*I66</f>
        <v>0</v>
      </c>
      <c r="J67" s="91">
        <f t="shared" si="26"/>
        <v>0</v>
      </c>
      <c r="K67" s="91">
        <f t="shared" si="26"/>
        <v>0</v>
      </c>
      <c r="L67" s="91">
        <f t="shared" si="26"/>
        <v>0</v>
      </c>
      <c r="M67" s="91">
        <f t="shared" si="26"/>
        <v>0</v>
      </c>
      <c r="N67" s="91">
        <f t="shared" si="26"/>
        <v>0</v>
      </c>
      <c r="O67" s="91">
        <f t="shared" si="26"/>
        <v>0</v>
      </c>
      <c r="P67" s="91">
        <f t="shared" si="26"/>
        <v>0</v>
      </c>
      <c r="Q67" s="91">
        <f t="shared" si="26"/>
        <v>0</v>
      </c>
      <c r="R67" s="91">
        <f t="shared" si="26"/>
        <v>0</v>
      </c>
      <c r="S67" s="91">
        <f t="shared" si="26"/>
        <v>0</v>
      </c>
      <c r="T67" s="91">
        <f t="shared" si="26"/>
        <v>0</v>
      </c>
      <c r="U67" s="91">
        <f>SUM(I67:T67)</f>
        <v>0</v>
      </c>
      <c r="V67" s="91">
        <f t="shared" si="26"/>
        <v>0</v>
      </c>
      <c r="W67" s="91">
        <f t="shared" si="26"/>
        <v>0</v>
      </c>
    </row>
    <row r="68" spans="1:23" s="23" customFormat="1" ht="14.25">
      <c r="A68" s="10"/>
      <c r="B68" s="83" t="s">
        <v>83</v>
      </c>
      <c r="C68" s="83" t="s">
        <v>87</v>
      </c>
      <c r="D68" s="91">
        <f>D66*D65</f>
        <v>0</v>
      </c>
      <c r="E68" s="91">
        <f>E66*E65</f>
        <v>0</v>
      </c>
      <c r="F68" s="91">
        <f>F66*F65</f>
        <v>0</v>
      </c>
      <c r="G68" s="91">
        <f>G66*G65</f>
        <v>0</v>
      </c>
      <c r="H68" s="91">
        <f>SUM(D68:G68)</f>
        <v>0</v>
      </c>
      <c r="I68" s="91">
        <f aca="true" t="shared" si="27" ref="I68:W68">I66*I65</f>
        <v>0</v>
      </c>
      <c r="J68" s="91">
        <f t="shared" si="27"/>
        <v>0</v>
      </c>
      <c r="K68" s="91">
        <f t="shared" si="27"/>
        <v>0</v>
      </c>
      <c r="L68" s="91">
        <f t="shared" si="27"/>
        <v>0</v>
      </c>
      <c r="M68" s="91">
        <f t="shared" si="27"/>
        <v>0</v>
      </c>
      <c r="N68" s="91">
        <f t="shared" si="27"/>
        <v>0</v>
      </c>
      <c r="O68" s="91">
        <f t="shared" si="27"/>
        <v>0</v>
      </c>
      <c r="P68" s="91">
        <f t="shared" si="27"/>
        <v>0</v>
      </c>
      <c r="Q68" s="91">
        <f t="shared" si="27"/>
        <v>0</v>
      </c>
      <c r="R68" s="91">
        <f t="shared" si="27"/>
        <v>0</v>
      </c>
      <c r="S68" s="91">
        <f t="shared" si="27"/>
        <v>0</v>
      </c>
      <c r="T68" s="91">
        <f t="shared" si="27"/>
        <v>0</v>
      </c>
      <c r="U68" s="91">
        <f>SUM(I68:T68)</f>
        <v>0</v>
      </c>
      <c r="V68" s="91">
        <f t="shared" si="27"/>
        <v>0</v>
      </c>
      <c r="W68" s="91">
        <f t="shared" si="27"/>
        <v>0</v>
      </c>
    </row>
    <row r="69" spans="1:23" s="23" customFormat="1" ht="14.25">
      <c r="A69" s="10"/>
      <c r="B69" s="83" t="s">
        <v>88</v>
      </c>
      <c r="C69" s="83" t="s">
        <v>62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56">
        <f>IF(U67=0,0,(I69*I67+J69*J67+K69*K67+L69*L67+M67*M69+N67*N69+O67*O69+P67*P69+Q67*Q69+R67*R69+S67*S69+T67*T69)/U67)</f>
        <v>0</v>
      </c>
      <c r="V69" s="87"/>
      <c r="W69" s="87"/>
    </row>
    <row r="70" spans="1:23" s="23" customFormat="1" ht="14.25">
      <c r="A70" s="10"/>
      <c r="B70" s="83" t="s">
        <v>89</v>
      </c>
      <c r="C70" s="83" t="s">
        <v>62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56">
        <f>IF(U68=0,0,(I70*I68+J70*J68+K70*K68+L70*L68+M68*M70+N68*N70+O68*O70+P68*P70+Q68*Q70+R68*R70+S68*S70+T68*T70)/U68)</f>
        <v>0</v>
      </c>
      <c r="V70" s="87"/>
      <c r="W70" s="87"/>
    </row>
    <row r="71" spans="1:23" s="23" customFormat="1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84"/>
      <c r="V71" s="10"/>
      <c r="W71" s="10"/>
    </row>
    <row r="72" spans="1:23" s="23" customFormat="1" ht="14.25">
      <c r="A72" s="10"/>
      <c r="B72" s="44" t="s">
        <v>79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</row>
    <row r="73" spans="1:23" s="23" customFormat="1" ht="14.25">
      <c r="A73" s="10"/>
      <c r="B73" s="83" t="s">
        <v>91</v>
      </c>
      <c r="C73" s="83" t="s">
        <v>19</v>
      </c>
      <c r="D73" s="87"/>
      <c r="E73" s="87"/>
      <c r="F73" s="87"/>
      <c r="G73" s="87"/>
      <c r="H73" s="56">
        <f>IF(H75=0,0,H76/H75)</f>
        <v>0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56">
        <f>IF(U75=0,0,U76/U75)</f>
        <v>0</v>
      </c>
      <c r="V73" s="87"/>
      <c r="W73" s="87"/>
    </row>
    <row r="74" spans="1:23" s="23" customFormat="1" ht="14.25">
      <c r="A74" s="10"/>
      <c r="B74" s="83" t="s">
        <v>80</v>
      </c>
      <c r="C74" s="83" t="s">
        <v>19</v>
      </c>
      <c r="D74" s="87"/>
      <c r="E74" s="87"/>
      <c r="F74" s="87"/>
      <c r="G74" s="87"/>
      <c r="H74" s="56">
        <f>IF(H75=0,0,H77/H75)</f>
        <v>0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56">
        <f>IF(U75=0,0,U77/U75)</f>
        <v>0</v>
      </c>
      <c r="V74" s="87"/>
      <c r="W74" s="87"/>
    </row>
    <row r="75" spans="1:23" s="23" customFormat="1" ht="14.25">
      <c r="A75" s="10"/>
      <c r="B75" s="83" t="s">
        <v>82</v>
      </c>
      <c r="C75" s="83" t="s">
        <v>86</v>
      </c>
      <c r="D75" s="87"/>
      <c r="E75" s="87"/>
      <c r="F75" s="87"/>
      <c r="G75" s="87"/>
      <c r="H75" s="56">
        <f>SUM(D75:G75)</f>
        <v>0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56">
        <f>SUM(H75:T75)</f>
        <v>0</v>
      </c>
      <c r="V75" s="87"/>
      <c r="W75" s="87"/>
    </row>
    <row r="76" spans="1:23" s="23" customFormat="1" ht="14.25">
      <c r="A76" s="10"/>
      <c r="B76" s="83" t="s">
        <v>84</v>
      </c>
      <c r="C76" s="83" t="s">
        <v>87</v>
      </c>
      <c r="D76" s="91">
        <f>D73*D75</f>
        <v>0</v>
      </c>
      <c r="E76" s="91">
        <f>E73*E75</f>
        <v>0</v>
      </c>
      <c r="F76" s="91">
        <f>F73*F75</f>
        <v>0</v>
      </c>
      <c r="G76" s="91">
        <f>G73*G75</f>
        <v>0</v>
      </c>
      <c r="H76" s="91">
        <f>SUM(D76:G76)</f>
        <v>0</v>
      </c>
      <c r="I76" s="91">
        <f aca="true" t="shared" si="28" ref="I76:W76">I73*I75</f>
        <v>0</v>
      </c>
      <c r="J76" s="91">
        <f t="shared" si="28"/>
        <v>0</v>
      </c>
      <c r="K76" s="91">
        <f t="shared" si="28"/>
        <v>0</v>
      </c>
      <c r="L76" s="91">
        <f t="shared" si="28"/>
        <v>0</v>
      </c>
      <c r="M76" s="91">
        <f t="shared" si="28"/>
        <v>0</v>
      </c>
      <c r="N76" s="91">
        <f t="shared" si="28"/>
        <v>0</v>
      </c>
      <c r="O76" s="91">
        <f t="shared" si="28"/>
        <v>0</v>
      </c>
      <c r="P76" s="91">
        <f t="shared" si="28"/>
        <v>0</v>
      </c>
      <c r="Q76" s="91">
        <f t="shared" si="28"/>
        <v>0</v>
      </c>
      <c r="R76" s="91">
        <f t="shared" si="28"/>
        <v>0</v>
      </c>
      <c r="S76" s="91">
        <f t="shared" si="28"/>
        <v>0</v>
      </c>
      <c r="T76" s="91">
        <f t="shared" si="28"/>
        <v>0</v>
      </c>
      <c r="U76" s="91">
        <f>SUM(I76:T76)</f>
        <v>0</v>
      </c>
      <c r="V76" s="91">
        <f t="shared" si="28"/>
        <v>0</v>
      </c>
      <c r="W76" s="91">
        <f t="shared" si="28"/>
        <v>0</v>
      </c>
    </row>
    <row r="77" spans="1:23" s="23" customFormat="1" ht="14.25">
      <c r="A77" s="10"/>
      <c r="B77" s="83" t="s">
        <v>83</v>
      </c>
      <c r="C77" s="83" t="s">
        <v>87</v>
      </c>
      <c r="D77" s="91">
        <f>D75*D74</f>
        <v>0</v>
      </c>
      <c r="E77" s="91">
        <f>E75*E74</f>
        <v>0</v>
      </c>
      <c r="F77" s="91">
        <f>F75*F74</f>
        <v>0</v>
      </c>
      <c r="G77" s="91">
        <f>G75*G74</f>
        <v>0</v>
      </c>
      <c r="H77" s="91">
        <f>SUM(D77:G77)</f>
        <v>0</v>
      </c>
      <c r="I77" s="91">
        <f aca="true" t="shared" si="29" ref="I77:W77">I75*I74</f>
        <v>0</v>
      </c>
      <c r="J77" s="91">
        <f t="shared" si="29"/>
        <v>0</v>
      </c>
      <c r="K77" s="91">
        <f t="shared" si="29"/>
        <v>0</v>
      </c>
      <c r="L77" s="91">
        <f t="shared" si="29"/>
        <v>0</v>
      </c>
      <c r="M77" s="91">
        <f t="shared" si="29"/>
        <v>0</v>
      </c>
      <c r="N77" s="91">
        <f t="shared" si="29"/>
        <v>0</v>
      </c>
      <c r="O77" s="91">
        <f t="shared" si="29"/>
        <v>0</v>
      </c>
      <c r="P77" s="91">
        <f t="shared" si="29"/>
        <v>0</v>
      </c>
      <c r="Q77" s="91">
        <f t="shared" si="29"/>
        <v>0</v>
      </c>
      <c r="R77" s="91">
        <f t="shared" si="29"/>
        <v>0</v>
      </c>
      <c r="S77" s="91">
        <f t="shared" si="29"/>
        <v>0</v>
      </c>
      <c r="T77" s="91">
        <f t="shared" si="29"/>
        <v>0</v>
      </c>
      <c r="U77" s="91">
        <f>SUM(I77:T77)</f>
        <v>0</v>
      </c>
      <c r="V77" s="91">
        <f t="shared" si="29"/>
        <v>0</v>
      </c>
      <c r="W77" s="91">
        <f t="shared" si="29"/>
        <v>0</v>
      </c>
    </row>
    <row r="78" spans="1:23" s="23" customFormat="1" ht="14.25">
      <c r="A78" s="10"/>
      <c r="B78" s="83" t="s">
        <v>88</v>
      </c>
      <c r="C78" s="83" t="s">
        <v>62</v>
      </c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56">
        <f>IF(U76=0,0,(I78*I76+J78*J76+K78*K76+L78*L76+M76*M78+N76*N78+O76*O78+P76*P78+Q76*Q78+R76*R78+S76*S78+T76*T78)/U76)</f>
        <v>0</v>
      </c>
      <c r="V78" s="87"/>
      <c r="W78" s="87"/>
    </row>
    <row r="79" spans="1:23" s="23" customFormat="1" ht="14.25">
      <c r="A79" s="10"/>
      <c r="B79" s="83" t="s">
        <v>89</v>
      </c>
      <c r="C79" s="83" t="s">
        <v>62</v>
      </c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56">
        <f>IF(U77=0,0,(I79*I77+J79*J77+K79*K77+L79*L77+M77*M79+N77*N79+O77*O79+P77*P79+Q77*Q79+R77*R79+S77*S79+T77*T79)/U77)</f>
        <v>0</v>
      </c>
      <c r="V79" s="87"/>
      <c r="W79" s="87"/>
    </row>
    <row r="80" spans="1:23" s="23" customFormat="1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35"/>
      <c r="V80" s="10"/>
      <c r="W80" s="10"/>
    </row>
    <row r="81" spans="1:23" s="23" customFormat="1" ht="14.25">
      <c r="A81" s="10"/>
      <c r="B81" s="44" t="s">
        <v>79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</row>
    <row r="82" spans="1:23" s="23" customFormat="1" ht="14.25">
      <c r="A82" s="10"/>
      <c r="B82" s="83" t="s">
        <v>91</v>
      </c>
      <c r="C82" s="83" t="s">
        <v>19</v>
      </c>
      <c r="D82" s="87"/>
      <c r="E82" s="87"/>
      <c r="F82" s="87"/>
      <c r="G82" s="87"/>
      <c r="H82" s="56">
        <f>IF(H84=0,0,H85/H84)</f>
        <v>0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56">
        <f>IF(U84=0,0,U85/U84)</f>
        <v>0</v>
      </c>
      <c r="V82" s="87"/>
      <c r="W82" s="87"/>
    </row>
    <row r="83" spans="1:23" s="23" customFormat="1" ht="14.25">
      <c r="A83" s="10"/>
      <c r="B83" s="83" t="s">
        <v>80</v>
      </c>
      <c r="C83" s="83" t="s">
        <v>19</v>
      </c>
      <c r="D83" s="87"/>
      <c r="E83" s="87"/>
      <c r="F83" s="87"/>
      <c r="G83" s="87"/>
      <c r="H83" s="56">
        <f>IF(H84=0,0,H86/H84)</f>
        <v>0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56">
        <f>IF(U84=0,0,U86/U84)</f>
        <v>0</v>
      </c>
      <c r="V83" s="87"/>
      <c r="W83" s="87"/>
    </row>
    <row r="84" spans="1:23" s="23" customFormat="1" ht="14.25">
      <c r="A84" s="10"/>
      <c r="B84" s="83" t="s">
        <v>82</v>
      </c>
      <c r="C84" s="83" t="s">
        <v>86</v>
      </c>
      <c r="D84" s="87"/>
      <c r="E84" s="87"/>
      <c r="F84" s="87"/>
      <c r="G84" s="87"/>
      <c r="H84" s="56">
        <f>SUM(D84:G84)</f>
        <v>0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56">
        <f>SUM(H84:T84)</f>
        <v>0</v>
      </c>
      <c r="V84" s="87"/>
      <c r="W84" s="87"/>
    </row>
    <row r="85" spans="1:23" s="23" customFormat="1" ht="14.25">
      <c r="A85" s="10"/>
      <c r="B85" s="83" t="s">
        <v>84</v>
      </c>
      <c r="C85" s="83" t="s">
        <v>87</v>
      </c>
      <c r="D85" s="91">
        <f>D82*D84</f>
        <v>0</v>
      </c>
      <c r="E85" s="91">
        <f>E82*E84</f>
        <v>0</v>
      </c>
      <c r="F85" s="91">
        <f>F82*F84</f>
        <v>0</v>
      </c>
      <c r="G85" s="91">
        <f>G82*G84</f>
        <v>0</v>
      </c>
      <c r="H85" s="91">
        <f>SUM(D85:G85)</f>
        <v>0</v>
      </c>
      <c r="I85" s="91">
        <f aca="true" t="shared" si="30" ref="I85:W85">I82*I84</f>
        <v>0</v>
      </c>
      <c r="J85" s="91">
        <f t="shared" si="30"/>
        <v>0</v>
      </c>
      <c r="K85" s="91">
        <f t="shared" si="30"/>
        <v>0</v>
      </c>
      <c r="L85" s="91">
        <f t="shared" si="30"/>
        <v>0</v>
      </c>
      <c r="M85" s="91">
        <f t="shared" si="30"/>
        <v>0</v>
      </c>
      <c r="N85" s="91">
        <f t="shared" si="30"/>
        <v>0</v>
      </c>
      <c r="O85" s="91">
        <f t="shared" si="30"/>
        <v>0</v>
      </c>
      <c r="P85" s="91">
        <f t="shared" si="30"/>
        <v>0</v>
      </c>
      <c r="Q85" s="91">
        <f t="shared" si="30"/>
        <v>0</v>
      </c>
      <c r="R85" s="91">
        <f t="shared" si="30"/>
        <v>0</v>
      </c>
      <c r="S85" s="91">
        <f t="shared" si="30"/>
        <v>0</v>
      </c>
      <c r="T85" s="91">
        <f t="shared" si="30"/>
        <v>0</v>
      </c>
      <c r="U85" s="91">
        <f>SUM(I85:T85)</f>
        <v>0</v>
      </c>
      <c r="V85" s="91">
        <f t="shared" si="30"/>
        <v>0</v>
      </c>
      <c r="W85" s="91">
        <f t="shared" si="30"/>
        <v>0</v>
      </c>
    </row>
    <row r="86" spans="1:23" s="23" customFormat="1" ht="14.25">
      <c r="A86" s="10"/>
      <c r="B86" s="83" t="s">
        <v>83</v>
      </c>
      <c r="C86" s="83" t="s">
        <v>87</v>
      </c>
      <c r="D86" s="91">
        <f>D84*D83</f>
        <v>0</v>
      </c>
      <c r="E86" s="91">
        <f>E84*E83</f>
        <v>0</v>
      </c>
      <c r="F86" s="91">
        <f>F84*F83</f>
        <v>0</v>
      </c>
      <c r="G86" s="91">
        <f>G84*G83</f>
        <v>0</v>
      </c>
      <c r="H86" s="91">
        <f>SUM(D86:G86)</f>
        <v>0</v>
      </c>
      <c r="I86" s="91">
        <f aca="true" t="shared" si="31" ref="I86:W86">I84*I83</f>
        <v>0</v>
      </c>
      <c r="J86" s="91">
        <f t="shared" si="31"/>
        <v>0</v>
      </c>
      <c r="K86" s="91">
        <f t="shared" si="31"/>
        <v>0</v>
      </c>
      <c r="L86" s="91">
        <f t="shared" si="31"/>
        <v>0</v>
      </c>
      <c r="M86" s="91">
        <f t="shared" si="31"/>
        <v>0</v>
      </c>
      <c r="N86" s="91">
        <f t="shared" si="31"/>
        <v>0</v>
      </c>
      <c r="O86" s="91">
        <f t="shared" si="31"/>
        <v>0</v>
      </c>
      <c r="P86" s="91">
        <f t="shared" si="31"/>
        <v>0</v>
      </c>
      <c r="Q86" s="91">
        <f t="shared" si="31"/>
        <v>0</v>
      </c>
      <c r="R86" s="91">
        <f t="shared" si="31"/>
        <v>0</v>
      </c>
      <c r="S86" s="91">
        <f t="shared" si="31"/>
        <v>0</v>
      </c>
      <c r="T86" s="91">
        <f t="shared" si="31"/>
        <v>0</v>
      </c>
      <c r="U86" s="91">
        <f>SUM(I86:T86)</f>
        <v>0</v>
      </c>
      <c r="V86" s="91">
        <f t="shared" si="31"/>
        <v>0</v>
      </c>
      <c r="W86" s="91">
        <f t="shared" si="31"/>
        <v>0</v>
      </c>
    </row>
    <row r="87" spans="1:23" s="23" customFormat="1" ht="14.25">
      <c r="A87" s="10"/>
      <c r="B87" s="83" t="s">
        <v>88</v>
      </c>
      <c r="C87" s="83" t="s">
        <v>62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56">
        <f>IF(U85=0,0,(I87*I85+J87*J85+K87*K85+L87*L85+M85*M87+N85*N87+O85*O87+P85*P87+Q85*Q87+R85*R87+S85*S87+T85*T87)/U85)</f>
        <v>0</v>
      </c>
      <c r="V87" s="87"/>
      <c r="W87" s="87"/>
    </row>
    <row r="88" spans="1:23" s="23" customFormat="1" ht="14.25">
      <c r="A88" s="10"/>
      <c r="B88" s="83" t="s">
        <v>89</v>
      </c>
      <c r="C88" s="83" t="s">
        <v>62</v>
      </c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56">
        <f>IF(U86=0,0,(I88*I86+J88*J86+K88*K86+L88*L86+M86*M88+N86*N88+O86*O88+P86*P88+Q86*Q88+R86*R88+S86*S88+T86*T88)/U86)</f>
        <v>0</v>
      </c>
      <c r="V88" s="87"/>
      <c r="W88" s="87"/>
    </row>
    <row r="89" spans="1:23" s="23" customFormat="1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35"/>
      <c r="V89" s="10"/>
      <c r="W89" s="10"/>
    </row>
    <row r="90" spans="1:23" s="23" customFormat="1" ht="14.25">
      <c r="A90" s="10"/>
      <c r="B90" s="44" t="s">
        <v>79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1:23" s="23" customFormat="1" ht="14.25">
      <c r="A91" s="10"/>
      <c r="B91" s="83" t="s">
        <v>91</v>
      </c>
      <c r="C91" s="83" t="s">
        <v>19</v>
      </c>
      <c r="D91" s="87"/>
      <c r="E91" s="87"/>
      <c r="F91" s="87"/>
      <c r="G91" s="87"/>
      <c r="H91" s="56">
        <f>IF(H93=0,0,H94/H93)</f>
        <v>0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56">
        <f>IF(U93=0,0,U94/U93)</f>
        <v>0</v>
      </c>
      <c r="V91" s="87"/>
      <c r="W91" s="87"/>
    </row>
    <row r="92" spans="1:23" s="23" customFormat="1" ht="14.25">
      <c r="A92" s="10"/>
      <c r="B92" s="83" t="s">
        <v>80</v>
      </c>
      <c r="C92" s="83" t="s">
        <v>19</v>
      </c>
      <c r="D92" s="87"/>
      <c r="E92" s="87"/>
      <c r="F92" s="87"/>
      <c r="G92" s="87"/>
      <c r="H92" s="56">
        <f>IF(H93=0,0,H95/H93)</f>
        <v>0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56">
        <f>IF(U93=0,0,U95/U93)</f>
        <v>0</v>
      </c>
      <c r="V92" s="87"/>
      <c r="W92" s="87"/>
    </row>
    <row r="93" spans="1:23" s="23" customFormat="1" ht="14.25">
      <c r="A93" s="10"/>
      <c r="B93" s="83" t="s">
        <v>82</v>
      </c>
      <c r="C93" s="83" t="s">
        <v>86</v>
      </c>
      <c r="D93" s="87"/>
      <c r="E93" s="87"/>
      <c r="F93" s="87"/>
      <c r="G93" s="87"/>
      <c r="H93" s="56">
        <f>SUM(D93:G93)</f>
        <v>0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56">
        <f>SUM(H93:T93)</f>
        <v>0</v>
      </c>
      <c r="V93" s="87"/>
      <c r="W93" s="87"/>
    </row>
    <row r="94" spans="1:23" s="23" customFormat="1" ht="14.25">
      <c r="A94" s="10"/>
      <c r="B94" s="83" t="s">
        <v>84</v>
      </c>
      <c r="C94" s="83" t="s">
        <v>87</v>
      </c>
      <c r="D94" s="91">
        <f>D91*D93</f>
        <v>0</v>
      </c>
      <c r="E94" s="91">
        <f>E91*E93</f>
        <v>0</v>
      </c>
      <c r="F94" s="91">
        <f>F91*F93</f>
        <v>0</v>
      </c>
      <c r="G94" s="91">
        <f>G91*G93</f>
        <v>0</v>
      </c>
      <c r="H94" s="91">
        <f>SUM(D94:G94)</f>
        <v>0</v>
      </c>
      <c r="I94" s="91">
        <f aca="true" t="shared" si="32" ref="I94:W94">I91*I93</f>
        <v>0</v>
      </c>
      <c r="J94" s="91">
        <f t="shared" si="32"/>
        <v>0</v>
      </c>
      <c r="K94" s="91">
        <f t="shared" si="32"/>
        <v>0</v>
      </c>
      <c r="L94" s="91">
        <f t="shared" si="32"/>
        <v>0</v>
      </c>
      <c r="M94" s="91">
        <f t="shared" si="32"/>
        <v>0</v>
      </c>
      <c r="N94" s="91">
        <f t="shared" si="32"/>
        <v>0</v>
      </c>
      <c r="O94" s="91">
        <f t="shared" si="32"/>
        <v>0</v>
      </c>
      <c r="P94" s="91">
        <f t="shared" si="32"/>
        <v>0</v>
      </c>
      <c r="Q94" s="91">
        <f t="shared" si="32"/>
        <v>0</v>
      </c>
      <c r="R94" s="91">
        <f t="shared" si="32"/>
        <v>0</v>
      </c>
      <c r="S94" s="91">
        <f t="shared" si="32"/>
        <v>0</v>
      </c>
      <c r="T94" s="91">
        <f t="shared" si="32"/>
        <v>0</v>
      </c>
      <c r="U94" s="91">
        <f>SUM(I94:T94)</f>
        <v>0</v>
      </c>
      <c r="V94" s="91">
        <f t="shared" si="32"/>
        <v>0</v>
      </c>
      <c r="W94" s="91">
        <f t="shared" si="32"/>
        <v>0</v>
      </c>
    </row>
    <row r="95" spans="1:23" s="23" customFormat="1" ht="14.25">
      <c r="A95" s="10"/>
      <c r="B95" s="83" t="s">
        <v>83</v>
      </c>
      <c r="C95" s="83" t="s">
        <v>87</v>
      </c>
      <c r="D95" s="91">
        <f>D93*D92</f>
        <v>0</v>
      </c>
      <c r="E95" s="91">
        <f>E93*E92</f>
        <v>0</v>
      </c>
      <c r="F95" s="91">
        <f>F93*F92</f>
        <v>0</v>
      </c>
      <c r="G95" s="91">
        <f>G93*G92</f>
        <v>0</v>
      </c>
      <c r="H95" s="91">
        <f>SUM(D95:G95)</f>
        <v>0</v>
      </c>
      <c r="I95" s="91">
        <f aca="true" t="shared" si="33" ref="I95:W95">I93*I92</f>
        <v>0</v>
      </c>
      <c r="J95" s="91">
        <f t="shared" si="33"/>
        <v>0</v>
      </c>
      <c r="K95" s="91">
        <f t="shared" si="33"/>
        <v>0</v>
      </c>
      <c r="L95" s="91">
        <f t="shared" si="33"/>
        <v>0</v>
      </c>
      <c r="M95" s="91">
        <f t="shared" si="33"/>
        <v>0</v>
      </c>
      <c r="N95" s="91">
        <f t="shared" si="33"/>
        <v>0</v>
      </c>
      <c r="O95" s="91">
        <f t="shared" si="33"/>
        <v>0</v>
      </c>
      <c r="P95" s="91">
        <f t="shared" si="33"/>
        <v>0</v>
      </c>
      <c r="Q95" s="91">
        <f t="shared" si="33"/>
        <v>0</v>
      </c>
      <c r="R95" s="91">
        <f t="shared" si="33"/>
        <v>0</v>
      </c>
      <c r="S95" s="91">
        <f t="shared" si="33"/>
        <v>0</v>
      </c>
      <c r="T95" s="91">
        <f t="shared" si="33"/>
        <v>0</v>
      </c>
      <c r="U95" s="91">
        <f>SUM(I95:T95)</f>
        <v>0</v>
      </c>
      <c r="V95" s="91">
        <f t="shared" si="33"/>
        <v>0</v>
      </c>
      <c r="W95" s="91">
        <f t="shared" si="33"/>
        <v>0</v>
      </c>
    </row>
    <row r="96" spans="1:23" s="23" customFormat="1" ht="14.25">
      <c r="A96" s="10"/>
      <c r="B96" s="83" t="s">
        <v>88</v>
      </c>
      <c r="C96" s="83" t="s">
        <v>62</v>
      </c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56">
        <f>IF(U94=0,0,(I96*I94+J96*J94+K96*K94+L96*L94+M94*M96+N94*N96+O94*O96+P94*P96+Q94*Q96+R94*R96+S94*S96+T94*T96)/U94)</f>
        <v>0</v>
      </c>
      <c r="V96" s="87"/>
      <c r="W96" s="87"/>
    </row>
    <row r="97" spans="1:23" s="23" customFormat="1" ht="14.25">
      <c r="A97" s="10"/>
      <c r="B97" s="83" t="s">
        <v>89</v>
      </c>
      <c r="C97" s="83" t="s">
        <v>62</v>
      </c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56">
        <f>IF(U95=0,0,(I97*I95+J97*J95+K97*K95+L97*L95+M95*M97+N95*N97+O95*O97+P95*P97+Q95*Q97+R95*R97+S95*S97+T95*T97)/U95)</f>
        <v>0</v>
      </c>
      <c r="V97" s="87"/>
      <c r="W97" s="87"/>
    </row>
    <row r="98" spans="1:23" s="23" customFormat="1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s="23" customFormat="1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s="23" customFormat="1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s="23" customFormat="1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s="23" customFormat="1" ht="15">
      <c r="A102" s="123"/>
      <c r="B102" s="29" t="s">
        <v>81</v>
      </c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</row>
    <row r="103" spans="1:23" s="23" customFormat="1" ht="14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s="23" customFormat="1" ht="20.25" customHeight="1">
      <c r="A104" s="191" t="s">
        <v>58</v>
      </c>
      <c r="B104" s="42" t="s">
        <v>59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</row>
    <row r="105" spans="1:23" s="23" customFormat="1" ht="15">
      <c r="A105" s="191"/>
      <c r="B105" s="93" t="s">
        <v>18</v>
      </c>
      <c r="C105" s="95"/>
      <c r="D105" s="65">
        <f>D4</f>
        <v>9</v>
      </c>
      <c r="E105" s="65">
        <f>E4</f>
        <v>10</v>
      </c>
      <c r="F105" s="65">
        <f>F4</f>
        <v>11</v>
      </c>
      <c r="G105" s="65">
        <f>G4</f>
        <v>12</v>
      </c>
      <c r="H105" s="65">
        <f aca="true" t="shared" si="34" ref="H105:W105">H4</f>
        <v>2013</v>
      </c>
      <c r="I105" s="65">
        <f t="shared" si="34"/>
        <v>1</v>
      </c>
      <c r="J105" s="65">
        <f t="shared" si="34"/>
        <v>2</v>
      </c>
      <c r="K105" s="65">
        <f t="shared" si="34"/>
        <v>3</v>
      </c>
      <c r="L105" s="65">
        <f t="shared" si="34"/>
        <v>4</v>
      </c>
      <c r="M105" s="65">
        <f t="shared" si="34"/>
        <v>5</v>
      </c>
      <c r="N105" s="65">
        <f t="shared" si="34"/>
        <v>6</v>
      </c>
      <c r="O105" s="65">
        <f t="shared" si="34"/>
        <v>7</v>
      </c>
      <c r="P105" s="65">
        <f t="shared" si="34"/>
        <v>8</v>
      </c>
      <c r="Q105" s="65">
        <f t="shared" si="34"/>
        <v>9</v>
      </c>
      <c r="R105" s="65">
        <f t="shared" si="34"/>
        <v>10</v>
      </c>
      <c r="S105" s="65">
        <f t="shared" si="34"/>
        <v>11</v>
      </c>
      <c r="T105" s="65">
        <f t="shared" si="34"/>
        <v>12</v>
      </c>
      <c r="U105" s="65">
        <f t="shared" si="34"/>
        <v>2014</v>
      </c>
      <c r="V105" s="65">
        <f t="shared" si="34"/>
        <v>2015</v>
      </c>
      <c r="W105" s="65">
        <f t="shared" si="34"/>
        <v>2016</v>
      </c>
    </row>
    <row r="106" spans="1:23" s="23" customFormat="1" ht="14.25">
      <c r="A106" s="191"/>
      <c r="B106" s="87" t="s">
        <v>16</v>
      </c>
      <c r="C106" s="83" t="s">
        <v>19</v>
      </c>
      <c r="D106" s="57"/>
      <c r="E106" s="57"/>
      <c r="F106" s="57"/>
      <c r="G106" s="57"/>
      <c r="H106" s="94">
        <f>IF(SUM(D106:G106)=0,0,AVERAGE(D106:G106))</f>
        <v>0</v>
      </c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94">
        <f>IF(SUM(I106:T106)=0,0,AVERAGE(I106:T106))</f>
        <v>0</v>
      </c>
      <c r="V106" s="57"/>
      <c r="W106" s="57"/>
    </row>
    <row r="107" spans="1:23" s="23" customFormat="1" ht="14.25">
      <c r="A107" s="191"/>
      <c r="B107" s="87" t="s">
        <v>20</v>
      </c>
      <c r="C107" s="83" t="s">
        <v>104</v>
      </c>
      <c r="D107" s="57"/>
      <c r="E107" s="57"/>
      <c r="F107" s="57"/>
      <c r="G107" s="57"/>
      <c r="H107" s="94">
        <f>IF(H106=0,0,H108/H106)</f>
        <v>0</v>
      </c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94">
        <f>IF(U106=0,0,U108/U106)</f>
        <v>0</v>
      </c>
      <c r="V107" s="57"/>
      <c r="W107" s="57"/>
    </row>
    <row r="108" spans="1:23" s="23" customFormat="1" ht="14.25">
      <c r="A108" s="191"/>
      <c r="B108" s="87" t="s">
        <v>17</v>
      </c>
      <c r="C108" s="83" t="s">
        <v>2</v>
      </c>
      <c r="D108" s="90">
        <f>D106*D107</f>
        <v>0</v>
      </c>
      <c r="E108" s="90">
        <f>E106*E107</f>
        <v>0</v>
      </c>
      <c r="F108" s="90">
        <f>F106*F107</f>
        <v>0</v>
      </c>
      <c r="G108" s="90">
        <f>G106*G107</f>
        <v>0</v>
      </c>
      <c r="H108" s="94">
        <f>SUM(D108:G108)</f>
        <v>0</v>
      </c>
      <c r="I108" s="90">
        <f aca="true" t="shared" si="35" ref="I108:T108">I106*I107</f>
        <v>0</v>
      </c>
      <c r="J108" s="90">
        <f t="shared" si="35"/>
        <v>0</v>
      </c>
      <c r="K108" s="90">
        <f t="shared" si="35"/>
        <v>0</v>
      </c>
      <c r="L108" s="90">
        <f t="shared" si="35"/>
        <v>0</v>
      </c>
      <c r="M108" s="90">
        <f t="shared" si="35"/>
        <v>0</v>
      </c>
      <c r="N108" s="90">
        <f t="shared" si="35"/>
        <v>0</v>
      </c>
      <c r="O108" s="90">
        <f t="shared" si="35"/>
        <v>0</v>
      </c>
      <c r="P108" s="90">
        <f t="shared" si="35"/>
        <v>0</v>
      </c>
      <c r="Q108" s="90">
        <f t="shared" si="35"/>
        <v>0</v>
      </c>
      <c r="R108" s="90">
        <f t="shared" si="35"/>
        <v>0</v>
      </c>
      <c r="S108" s="90">
        <f t="shared" si="35"/>
        <v>0</v>
      </c>
      <c r="T108" s="90">
        <f t="shared" si="35"/>
        <v>0</v>
      </c>
      <c r="U108" s="94">
        <f>SUM(I108:T108)</f>
        <v>0</v>
      </c>
      <c r="V108" s="90">
        <f>V106*V107</f>
        <v>0</v>
      </c>
      <c r="W108" s="90">
        <f>W106*W107</f>
        <v>0</v>
      </c>
    </row>
    <row r="109" spans="1:23" s="23" customFormat="1" ht="14.25">
      <c r="A109" s="191"/>
      <c r="B109" s="87" t="s">
        <v>61</v>
      </c>
      <c r="C109" s="83" t="s">
        <v>62</v>
      </c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94"/>
      <c r="V109" s="57"/>
      <c r="W109" s="57"/>
    </row>
    <row r="110" spans="1:23" s="23" customFormat="1" ht="14.25">
      <c r="A110" s="191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87"/>
      <c r="V110" s="30"/>
      <c r="W110" s="30"/>
    </row>
    <row r="111" spans="1:23" s="23" customFormat="1" ht="15">
      <c r="A111" s="191"/>
      <c r="B111" s="93" t="s">
        <v>18</v>
      </c>
      <c r="C111" s="95"/>
      <c r="D111" s="65">
        <f>D105</f>
        <v>9</v>
      </c>
      <c r="E111" s="65">
        <f>E105</f>
        <v>10</v>
      </c>
      <c r="F111" s="65">
        <f>F105</f>
        <v>11</v>
      </c>
      <c r="G111" s="65">
        <f>G105</f>
        <v>12</v>
      </c>
      <c r="H111" s="65">
        <f aca="true" t="shared" si="36" ref="H111:W111">H105</f>
        <v>2013</v>
      </c>
      <c r="I111" s="65">
        <f t="shared" si="36"/>
        <v>1</v>
      </c>
      <c r="J111" s="65">
        <f t="shared" si="36"/>
        <v>2</v>
      </c>
      <c r="K111" s="65">
        <f t="shared" si="36"/>
        <v>3</v>
      </c>
      <c r="L111" s="65">
        <f t="shared" si="36"/>
        <v>4</v>
      </c>
      <c r="M111" s="65">
        <f t="shared" si="36"/>
        <v>5</v>
      </c>
      <c r="N111" s="65">
        <f t="shared" si="36"/>
        <v>6</v>
      </c>
      <c r="O111" s="65">
        <f t="shared" si="36"/>
        <v>7</v>
      </c>
      <c r="P111" s="65">
        <f t="shared" si="36"/>
        <v>8</v>
      </c>
      <c r="Q111" s="65">
        <f t="shared" si="36"/>
        <v>9</v>
      </c>
      <c r="R111" s="65">
        <f t="shared" si="36"/>
        <v>10</v>
      </c>
      <c r="S111" s="65">
        <f t="shared" si="36"/>
        <v>11</v>
      </c>
      <c r="T111" s="65">
        <f t="shared" si="36"/>
        <v>12</v>
      </c>
      <c r="U111" s="65">
        <f t="shared" si="36"/>
        <v>2014</v>
      </c>
      <c r="V111" s="65">
        <f t="shared" si="36"/>
        <v>2015</v>
      </c>
      <c r="W111" s="65">
        <f t="shared" si="36"/>
        <v>2016</v>
      </c>
    </row>
    <row r="112" spans="1:23" s="23" customFormat="1" ht="14.25">
      <c r="A112" s="191"/>
      <c r="B112" s="87" t="s">
        <v>16</v>
      </c>
      <c r="C112" s="83" t="s">
        <v>19</v>
      </c>
      <c r="D112" s="57"/>
      <c r="E112" s="57"/>
      <c r="F112" s="57"/>
      <c r="G112" s="57"/>
      <c r="H112" s="94">
        <f>IF(SUM(D112:G112)=0,0,AVERAGE(D112:G112))</f>
        <v>0</v>
      </c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94">
        <f>IF(SUM(I112:T112)=0,0,AVERAGE(I112:T112))</f>
        <v>0</v>
      </c>
      <c r="V112" s="57"/>
      <c r="W112" s="57"/>
    </row>
    <row r="113" spans="1:23" s="23" customFormat="1" ht="14.25">
      <c r="A113" s="191"/>
      <c r="B113" s="87" t="s">
        <v>20</v>
      </c>
      <c r="C113" s="83" t="s">
        <v>104</v>
      </c>
      <c r="D113" s="57"/>
      <c r="E113" s="57"/>
      <c r="F113" s="57"/>
      <c r="G113" s="57"/>
      <c r="H113" s="94">
        <f>IF(H112=0,0,H114/H112)</f>
        <v>0</v>
      </c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94">
        <f>IF(U112=0,0,U114/U112)</f>
        <v>0</v>
      </c>
      <c r="V113" s="57"/>
      <c r="W113" s="57"/>
    </row>
    <row r="114" spans="1:23" s="23" customFormat="1" ht="14.25">
      <c r="A114" s="191"/>
      <c r="B114" s="87" t="s">
        <v>17</v>
      </c>
      <c r="C114" s="83" t="s">
        <v>2</v>
      </c>
      <c r="D114" s="90">
        <f>D112*D113</f>
        <v>0</v>
      </c>
      <c r="E114" s="90">
        <f>E112*E113</f>
        <v>0</v>
      </c>
      <c r="F114" s="90">
        <f>F112*F113</f>
        <v>0</v>
      </c>
      <c r="G114" s="90">
        <f>G112*G113</f>
        <v>0</v>
      </c>
      <c r="H114" s="94">
        <f>SUM(D114:G114)</f>
        <v>0</v>
      </c>
      <c r="I114" s="90">
        <f aca="true" t="shared" si="37" ref="I114:T114">I112*I113</f>
        <v>0</v>
      </c>
      <c r="J114" s="90">
        <f t="shared" si="37"/>
        <v>0</v>
      </c>
      <c r="K114" s="90">
        <f t="shared" si="37"/>
        <v>0</v>
      </c>
      <c r="L114" s="90">
        <f t="shared" si="37"/>
        <v>0</v>
      </c>
      <c r="M114" s="90">
        <f t="shared" si="37"/>
        <v>0</v>
      </c>
      <c r="N114" s="90">
        <f t="shared" si="37"/>
        <v>0</v>
      </c>
      <c r="O114" s="90">
        <f t="shared" si="37"/>
        <v>0</v>
      </c>
      <c r="P114" s="90">
        <f t="shared" si="37"/>
        <v>0</v>
      </c>
      <c r="Q114" s="90">
        <f t="shared" si="37"/>
        <v>0</v>
      </c>
      <c r="R114" s="90">
        <f t="shared" si="37"/>
        <v>0</v>
      </c>
      <c r="S114" s="90">
        <f t="shared" si="37"/>
        <v>0</v>
      </c>
      <c r="T114" s="90">
        <f t="shared" si="37"/>
        <v>0</v>
      </c>
      <c r="U114" s="94">
        <f>SUM(I114:T114)</f>
        <v>0</v>
      </c>
      <c r="V114" s="90">
        <f>V112*V113</f>
        <v>0</v>
      </c>
      <c r="W114" s="90">
        <f>W112*W113</f>
        <v>0</v>
      </c>
    </row>
    <row r="115" spans="1:23" s="23" customFormat="1" ht="14.25">
      <c r="A115" s="191"/>
      <c r="B115" s="87" t="s">
        <v>61</v>
      </c>
      <c r="C115" s="83" t="s">
        <v>62</v>
      </c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94"/>
      <c r="V115" s="57"/>
      <c r="W115" s="57"/>
    </row>
    <row r="116" spans="1:23" s="23" customFormat="1" ht="14.25">
      <c r="A116" s="191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87"/>
      <c r="V116" s="30"/>
      <c r="W116" s="30"/>
    </row>
    <row r="117" spans="1:23" s="23" customFormat="1" ht="15">
      <c r="A117" s="191"/>
      <c r="B117" s="93" t="s">
        <v>18</v>
      </c>
      <c r="C117" s="95"/>
      <c r="D117" s="65">
        <f>D111</f>
        <v>9</v>
      </c>
      <c r="E117" s="65">
        <f>E111</f>
        <v>10</v>
      </c>
      <c r="F117" s="65">
        <f>F111</f>
        <v>11</v>
      </c>
      <c r="G117" s="65">
        <f>G111</f>
        <v>12</v>
      </c>
      <c r="H117" s="65">
        <f aca="true" t="shared" si="38" ref="H117:W117">H111</f>
        <v>2013</v>
      </c>
      <c r="I117" s="65">
        <f t="shared" si="38"/>
        <v>1</v>
      </c>
      <c r="J117" s="65">
        <f t="shared" si="38"/>
        <v>2</v>
      </c>
      <c r="K117" s="65">
        <f t="shared" si="38"/>
        <v>3</v>
      </c>
      <c r="L117" s="65">
        <f t="shared" si="38"/>
        <v>4</v>
      </c>
      <c r="M117" s="65">
        <f t="shared" si="38"/>
        <v>5</v>
      </c>
      <c r="N117" s="65">
        <f t="shared" si="38"/>
        <v>6</v>
      </c>
      <c r="O117" s="65">
        <f t="shared" si="38"/>
        <v>7</v>
      </c>
      <c r="P117" s="65">
        <f t="shared" si="38"/>
        <v>8</v>
      </c>
      <c r="Q117" s="65">
        <f t="shared" si="38"/>
        <v>9</v>
      </c>
      <c r="R117" s="65">
        <f t="shared" si="38"/>
        <v>10</v>
      </c>
      <c r="S117" s="65">
        <f t="shared" si="38"/>
        <v>11</v>
      </c>
      <c r="T117" s="65">
        <f t="shared" si="38"/>
        <v>12</v>
      </c>
      <c r="U117" s="65">
        <f t="shared" si="38"/>
        <v>2014</v>
      </c>
      <c r="V117" s="65">
        <f t="shared" si="38"/>
        <v>2015</v>
      </c>
      <c r="W117" s="65">
        <f t="shared" si="38"/>
        <v>2016</v>
      </c>
    </row>
    <row r="118" spans="1:23" s="23" customFormat="1" ht="14.25">
      <c r="A118" s="191"/>
      <c r="B118" s="87" t="s">
        <v>16</v>
      </c>
      <c r="C118" s="83" t="s">
        <v>19</v>
      </c>
      <c r="D118" s="57"/>
      <c r="E118" s="57"/>
      <c r="F118" s="57"/>
      <c r="G118" s="57"/>
      <c r="H118" s="94">
        <f>IF(SUM(D118:G118)=0,0,AVERAGE(D118:G118))</f>
        <v>0</v>
      </c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94">
        <f>IF(SUM(I118:T118)=0,0,AVERAGE(I118:T118))</f>
        <v>0</v>
      </c>
      <c r="V118" s="57"/>
      <c r="W118" s="57"/>
    </row>
    <row r="119" spans="1:23" s="23" customFormat="1" ht="14.25">
      <c r="A119" s="191"/>
      <c r="B119" s="87" t="s">
        <v>20</v>
      </c>
      <c r="C119" s="83" t="s">
        <v>104</v>
      </c>
      <c r="D119" s="57"/>
      <c r="E119" s="57"/>
      <c r="F119" s="57"/>
      <c r="G119" s="57"/>
      <c r="H119" s="94">
        <f>IF(H118=0,0,H120/H118)</f>
        <v>0</v>
      </c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94">
        <f>IF(U118=0,0,U120/U118)</f>
        <v>0</v>
      </c>
      <c r="V119" s="57"/>
      <c r="W119" s="57"/>
    </row>
    <row r="120" spans="1:23" s="23" customFormat="1" ht="14.25">
      <c r="A120" s="191"/>
      <c r="B120" s="87" t="s">
        <v>17</v>
      </c>
      <c r="C120" s="83" t="s">
        <v>2</v>
      </c>
      <c r="D120" s="90">
        <f>D118*D119</f>
        <v>0</v>
      </c>
      <c r="E120" s="90">
        <f>E118*E119</f>
        <v>0</v>
      </c>
      <c r="F120" s="90">
        <f>F118*F119</f>
        <v>0</v>
      </c>
      <c r="G120" s="90">
        <f>G118*G119</f>
        <v>0</v>
      </c>
      <c r="H120" s="94">
        <f>SUM(D120:G120)</f>
        <v>0</v>
      </c>
      <c r="I120" s="90">
        <f aca="true" t="shared" si="39" ref="I120:T120">I118*I119</f>
        <v>0</v>
      </c>
      <c r="J120" s="90">
        <f t="shared" si="39"/>
        <v>0</v>
      </c>
      <c r="K120" s="90">
        <f t="shared" si="39"/>
        <v>0</v>
      </c>
      <c r="L120" s="90">
        <f t="shared" si="39"/>
        <v>0</v>
      </c>
      <c r="M120" s="90">
        <f t="shared" si="39"/>
        <v>0</v>
      </c>
      <c r="N120" s="90">
        <f t="shared" si="39"/>
        <v>0</v>
      </c>
      <c r="O120" s="90">
        <f t="shared" si="39"/>
        <v>0</v>
      </c>
      <c r="P120" s="90">
        <f t="shared" si="39"/>
        <v>0</v>
      </c>
      <c r="Q120" s="90">
        <f t="shared" si="39"/>
        <v>0</v>
      </c>
      <c r="R120" s="90">
        <f t="shared" si="39"/>
        <v>0</v>
      </c>
      <c r="S120" s="90">
        <f t="shared" si="39"/>
        <v>0</v>
      </c>
      <c r="T120" s="90">
        <f t="shared" si="39"/>
        <v>0</v>
      </c>
      <c r="U120" s="94">
        <f>SUM(I120:T120)</f>
        <v>0</v>
      </c>
      <c r="V120" s="90">
        <f>V118*V119</f>
        <v>0</v>
      </c>
      <c r="W120" s="90">
        <f>W118*W119</f>
        <v>0</v>
      </c>
    </row>
    <row r="121" spans="1:23" s="23" customFormat="1" ht="14.25">
      <c r="A121" s="191"/>
      <c r="B121" s="87" t="s">
        <v>61</v>
      </c>
      <c r="C121" s="83" t="s">
        <v>62</v>
      </c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94"/>
      <c r="V121" s="57"/>
      <c r="W121" s="57"/>
    </row>
    <row r="122" spans="1:23" s="23" customFormat="1" ht="14.25">
      <c r="A122" s="68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87"/>
      <c r="V122" s="30"/>
      <c r="W122" s="30"/>
    </row>
    <row r="123" spans="1:23" s="23" customFormat="1" ht="15">
      <c r="A123" s="96"/>
      <c r="B123" s="69" t="s">
        <v>67</v>
      </c>
      <c r="C123" s="60"/>
      <c r="D123" s="55">
        <f>SUM(D108,D114,D120)</f>
        <v>0</v>
      </c>
      <c r="E123" s="55">
        <f>SUM(E108,E114,E120)</f>
        <v>0</v>
      </c>
      <c r="F123" s="55">
        <f>SUM(F108,F114,F120)</f>
        <v>0</v>
      </c>
      <c r="G123" s="55">
        <f>SUM(G108,G114,G120)</f>
        <v>0</v>
      </c>
      <c r="H123" s="55">
        <f aca="true" t="shared" si="40" ref="H123:W123">SUM(H108,H114,H120)</f>
        <v>0</v>
      </c>
      <c r="I123" s="55">
        <f t="shared" si="40"/>
        <v>0</v>
      </c>
      <c r="J123" s="55">
        <f t="shared" si="40"/>
        <v>0</v>
      </c>
      <c r="K123" s="55">
        <f t="shared" si="40"/>
        <v>0</v>
      </c>
      <c r="L123" s="55">
        <f t="shared" si="40"/>
        <v>0</v>
      </c>
      <c r="M123" s="55">
        <f t="shared" si="40"/>
        <v>0</v>
      </c>
      <c r="N123" s="55">
        <f t="shared" si="40"/>
        <v>0</v>
      </c>
      <c r="O123" s="55">
        <f t="shared" si="40"/>
        <v>0</v>
      </c>
      <c r="P123" s="55">
        <f t="shared" si="40"/>
        <v>0</v>
      </c>
      <c r="Q123" s="55">
        <f t="shared" si="40"/>
        <v>0</v>
      </c>
      <c r="R123" s="55">
        <f t="shared" si="40"/>
        <v>0</v>
      </c>
      <c r="S123" s="55">
        <f t="shared" si="40"/>
        <v>0</v>
      </c>
      <c r="T123" s="55">
        <f t="shared" si="40"/>
        <v>0</v>
      </c>
      <c r="U123" s="55">
        <f t="shared" si="40"/>
        <v>0</v>
      </c>
      <c r="V123" s="55">
        <f t="shared" si="40"/>
        <v>0</v>
      </c>
      <c r="W123" s="55">
        <f t="shared" si="40"/>
        <v>0</v>
      </c>
    </row>
    <row r="124" spans="1:23" s="23" customFormat="1" ht="15">
      <c r="A124" s="70"/>
      <c r="B124" s="19"/>
      <c r="C124" s="30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57"/>
      <c r="V124" s="71"/>
      <c r="W124" s="71"/>
    </row>
    <row r="125" spans="1:23" s="23" customFormat="1" ht="14.25" customHeight="1">
      <c r="A125" s="191" t="s">
        <v>66</v>
      </c>
      <c r="B125" s="42" t="s">
        <v>60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</row>
    <row r="126" spans="1:23" s="23" customFormat="1" ht="15">
      <c r="A126" s="191"/>
      <c r="B126" s="93" t="s">
        <v>18</v>
      </c>
      <c r="C126" s="95"/>
      <c r="D126" s="65">
        <f>D117</f>
        <v>9</v>
      </c>
      <c r="E126" s="65">
        <f>E117</f>
        <v>10</v>
      </c>
      <c r="F126" s="65">
        <f>F117</f>
        <v>11</v>
      </c>
      <c r="G126" s="65">
        <f>G117</f>
        <v>12</v>
      </c>
      <c r="H126" s="65">
        <f aca="true" t="shared" si="41" ref="H126:W126">H117</f>
        <v>2013</v>
      </c>
      <c r="I126" s="65">
        <f t="shared" si="41"/>
        <v>1</v>
      </c>
      <c r="J126" s="65">
        <f t="shared" si="41"/>
        <v>2</v>
      </c>
      <c r="K126" s="65">
        <f t="shared" si="41"/>
        <v>3</v>
      </c>
      <c r="L126" s="65">
        <f t="shared" si="41"/>
        <v>4</v>
      </c>
      <c r="M126" s="65">
        <f t="shared" si="41"/>
        <v>5</v>
      </c>
      <c r="N126" s="65">
        <f t="shared" si="41"/>
        <v>6</v>
      </c>
      <c r="O126" s="65">
        <f t="shared" si="41"/>
        <v>7</v>
      </c>
      <c r="P126" s="65">
        <f t="shared" si="41"/>
        <v>8</v>
      </c>
      <c r="Q126" s="65">
        <f t="shared" si="41"/>
        <v>9</v>
      </c>
      <c r="R126" s="65">
        <f t="shared" si="41"/>
        <v>10</v>
      </c>
      <c r="S126" s="65">
        <f t="shared" si="41"/>
        <v>11</v>
      </c>
      <c r="T126" s="65">
        <f t="shared" si="41"/>
        <v>12</v>
      </c>
      <c r="U126" s="65">
        <f t="shared" si="41"/>
        <v>2014</v>
      </c>
      <c r="V126" s="65">
        <f t="shared" si="41"/>
        <v>2015</v>
      </c>
      <c r="W126" s="65">
        <f t="shared" si="41"/>
        <v>2016</v>
      </c>
    </row>
    <row r="127" spans="1:23" s="23" customFormat="1" ht="14.25">
      <c r="A127" s="191"/>
      <c r="B127" s="87" t="s">
        <v>16</v>
      </c>
      <c r="C127" s="83" t="s">
        <v>19</v>
      </c>
      <c r="D127" s="57"/>
      <c r="E127" s="57"/>
      <c r="F127" s="57"/>
      <c r="G127" s="57"/>
      <c r="H127" s="94">
        <f>IF(SUM(D127:G127)=0,0,AVERAGE(D127:G127))</f>
        <v>0</v>
      </c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94">
        <f>IF(SUM(I127:T127)=0,0,AVERAGE(I127:T127))</f>
        <v>0</v>
      </c>
      <c r="V127" s="57"/>
      <c r="W127" s="57"/>
    </row>
    <row r="128" spans="1:23" s="23" customFormat="1" ht="14.25">
      <c r="A128" s="191"/>
      <c r="B128" s="87" t="s">
        <v>20</v>
      </c>
      <c r="C128" s="83" t="s">
        <v>104</v>
      </c>
      <c r="D128" s="57"/>
      <c r="E128" s="57"/>
      <c r="F128" s="57"/>
      <c r="G128" s="57"/>
      <c r="H128" s="94">
        <f>IF(H127=0,0,H129/H127)</f>
        <v>0</v>
      </c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94">
        <f>IF(U127=0,0,U129/U127)</f>
        <v>0</v>
      </c>
      <c r="V128" s="57"/>
      <c r="W128" s="57"/>
    </row>
    <row r="129" spans="1:23" s="23" customFormat="1" ht="14.25">
      <c r="A129" s="191"/>
      <c r="B129" s="87" t="s">
        <v>17</v>
      </c>
      <c r="C129" s="83" t="s">
        <v>2</v>
      </c>
      <c r="D129" s="90">
        <f>D127*D128</f>
        <v>0</v>
      </c>
      <c r="E129" s="90">
        <f>E127*E128</f>
        <v>0</v>
      </c>
      <c r="F129" s="90">
        <f>F127*F128</f>
        <v>0</v>
      </c>
      <c r="G129" s="90">
        <f>G127*G128</f>
        <v>0</v>
      </c>
      <c r="H129" s="94">
        <f>SUM(D129:G129)</f>
        <v>0</v>
      </c>
      <c r="I129" s="90">
        <f aca="true" t="shared" si="42" ref="I129:T129">I127*I128</f>
        <v>0</v>
      </c>
      <c r="J129" s="90">
        <f t="shared" si="42"/>
        <v>0</v>
      </c>
      <c r="K129" s="90">
        <f t="shared" si="42"/>
        <v>0</v>
      </c>
      <c r="L129" s="90">
        <f t="shared" si="42"/>
        <v>0</v>
      </c>
      <c r="M129" s="90">
        <f t="shared" si="42"/>
        <v>0</v>
      </c>
      <c r="N129" s="90">
        <f t="shared" si="42"/>
        <v>0</v>
      </c>
      <c r="O129" s="90">
        <f t="shared" si="42"/>
        <v>0</v>
      </c>
      <c r="P129" s="90">
        <f t="shared" si="42"/>
        <v>0</v>
      </c>
      <c r="Q129" s="90">
        <f t="shared" si="42"/>
        <v>0</v>
      </c>
      <c r="R129" s="90">
        <f t="shared" si="42"/>
        <v>0</v>
      </c>
      <c r="S129" s="90">
        <f t="shared" si="42"/>
        <v>0</v>
      </c>
      <c r="T129" s="90">
        <f t="shared" si="42"/>
        <v>0</v>
      </c>
      <c r="U129" s="94">
        <f>SUM(I129:T129)</f>
        <v>0</v>
      </c>
      <c r="V129" s="90">
        <f>V127*V128</f>
        <v>0</v>
      </c>
      <c r="W129" s="90">
        <f>W127*W128</f>
        <v>0</v>
      </c>
    </row>
    <row r="130" spans="1:23" s="23" customFormat="1" ht="14.25">
      <c r="A130" s="191"/>
      <c r="B130" s="87" t="s">
        <v>61</v>
      </c>
      <c r="C130" s="83" t="s">
        <v>62</v>
      </c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94"/>
      <c r="V130" s="57"/>
      <c r="W130" s="57"/>
    </row>
    <row r="131" spans="1:23" s="23" customFormat="1" ht="14.25">
      <c r="A131" s="191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87"/>
      <c r="V131" s="30"/>
      <c r="W131" s="30"/>
    </row>
    <row r="132" spans="1:23" s="23" customFormat="1" ht="15">
      <c r="A132" s="191"/>
      <c r="B132" s="93" t="s">
        <v>18</v>
      </c>
      <c r="C132" s="95"/>
      <c r="D132" s="65">
        <f>D126</f>
        <v>9</v>
      </c>
      <c r="E132" s="65">
        <f>E126</f>
        <v>10</v>
      </c>
      <c r="F132" s="65">
        <f>F126</f>
        <v>11</v>
      </c>
      <c r="G132" s="65">
        <f>G126</f>
        <v>12</v>
      </c>
      <c r="H132" s="65">
        <f aca="true" t="shared" si="43" ref="H132:W132">H126</f>
        <v>2013</v>
      </c>
      <c r="I132" s="65">
        <f t="shared" si="43"/>
        <v>1</v>
      </c>
      <c r="J132" s="65">
        <f t="shared" si="43"/>
        <v>2</v>
      </c>
      <c r="K132" s="65">
        <f t="shared" si="43"/>
        <v>3</v>
      </c>
      <c r="L132" s="65">
        <f t="shared" si="43"/>
        <v>4</v>
      </c>
      <c r="M132" s="65">
        <f t="shared" si="43"/>
        <v>5</v>
      </c>
      <c r="N132" s="65">
        <f t="shared" si="43"/>
        <v>6</v>
      </c>
      <c r="O132" s="65">
        <f t="shared" si="43"/>
        <v>7</v>
      </c>
      <c r="P132" s="65">
        <f t="shared" si="43"/>
        <v>8</v>
      </c>
      <c r="Q132" s="65">
        <f t="shared" si="43"/>
        <v>9</v>
      </c>
      <c r="R132" s="65">
        <f t="shared" si="43"/>
        <v>10</v>
      </c>
      <c r="S132" s="65">
        <f t="shared" si="43"/>
        <v>11</v>
      </c>
      <c r="T132" s="65">
        <f t="shared" si="43"/>
        <v>12</v>
      </c>
      <c r="U132" s="65">
        <f t="shared" si="43"/>
        <v>2014</v>
      </c>
      <c r="V132" s="65">
        <f t="shared" si="43"/>
        <v>2015</v>
      </c>
      <c r="W132" s="65">
        <f t="shared" si="43"/>
        <v>2016</v>
      </c>
    </row>
    <row r="133" spans="1:23" s="23" customFormat="1" ht="14.25">
      <c r="A133" s="191"/>
      <c r="B133" s="87" t="s">
        <v>16</v>
      </c>
      <c r="C133" s="83" t="s">
        <v>19</v>
      </c>
      <c r="D133" s="57"/>
      <c r="E133" s="57"/>
      <c r="F133" s="57"/>
      <c r="G133" s="57"/>
      <c r="H133" s="94">
        <f>IF(SUM(D133:G133)=0,0,AVERAGE(D133:G133))</f>
        <v>0</v>
      </c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94">
        <f>IF(SUM(I133:T133)=0,0,AVERAGE(I133:T133))</f>
        <v>0</v>
      </c>
      <c r="V133" s="57"/>
      <c r="W133" s="57"/>
    </row>
    <row r="134" spans="1:23" s="23" customFormat="1" ht="14.25">
      <c r="A134" s="191"/>
      <c r="B134" s="87" t="s">
        <v>20</v>
      </c>
      <c r="C134" s="83" t="s">
        <v>104</v>
      </c>
      <c r="D134" s="57"/>
      <c r="E134" s="57"/>
      <c r="F134" s="57"/>
      <c r="G134" s="57"/>
      <c r="H134" s="94">
        <f>IF(H133=0,0,H135/H133)</f>
        <v>0</v>
      </c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94">
        <f>IF(U133=0,0,U135/U133)</f>
        <v>0</v>
      </c>
      <c r="V134" s="57"/>
      <c r="W134" s="57"/>
    </row>
    <row r="135" spans="1:23" s="23" customFormat="1" ht="14.25">
      <c r="A135" s="191"/>
      <c r="B135" s="87" t="s">
        <v>17</v>
      </c>
      <c r="C135" s="83" t="s">
        <v>2</v>
      </c>
      <c r="D135" s="90">
        <f>D133*D134</f>
        <v>0</v>
      </c>
      <c r="E135" s="90">
        <f>E133*E134</f>
        <v>0</v>
      </c>
      <c r="F135" s="90">
        <f>F133*F134</f>
        <v>0</v>
      </c>
      <c r="G135" s="90">
        <f>G133*G134</f>
        <v>0</v>
      </c>
      <c r="H135" s="94">
        <f>SUM(D135:G135)</f>
        <v>0</v>
      </c>
      <c r="I135" s="90">
        <f aca="true" t="shared" si="44" ref="I135:T135">I133*I134</f>
        <v>0</v>
      </c>
      <c r="J135" s="90">
        <f t="shared" si="44"/>
        <v>0</v>
      </c>
      <c r="K135" s="90">
        <f t="shared" si="44"/>
        <v>0</v>
      </c>
      <c r="L135" s="90">
        <f t="shared" si="44"/>
        <v>0</v>
      </c>
      <c r="M135" s="90">
        <f t="shared" si="44"/>
        <v>0</v>
      </c>
      <c r="N135" s="90">
        <f t="shared" si="44"/>
        <v>0</v>
      </c>
      <c r="O135" s="90">
        <f t="shared" si="44"/>
        <v>0</v>
      </c>
      <c r="P135" s="90">
        <f t="shared" si="44"/>
        <v>0</v>
      </c>
      <c r="Q135" s="90">
        <f t="shared" si="44"/>
        <v>0</v>
      </c>
      <c r="R135" s="90">
        <f t="shared" si="44"/>
        <v>0</v>
      </c>
      <c r="S135" s="90">
        <f t="shared" si="44"/>
        <v>0</v>
      </c>
      <c r="T135" s="90">
        <f t="shared" si="44"/>
        <v>0</v>
      </c>
      <c r="U135" s="94">
        <f>SUM(I135:T135)</f>
        <v>0</v>
      </c>
      <c r="V135" s="90">
        <f>V133*V134</f>
        <v>0</v>
      </c>
      <c r="W135" s="90">
        <f>W133*W134</f>
        <v>0</v>
      </c>
    </row>
    <row r="136" spans="1:23" s="23" customFormat="1" ht="14.25">
      <c r="A136" s="191"/>
      <c r="B136" s="87" t="s">
        <v>61</v>
      </c>
      <c r="C136" s="83" t="s">
        <v>62</v>
      </c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94"/>
      <c r="V136" s="57"/>
      <c r="W136" s="57"/>
    </row>
    <row r="137" spans="1:23" s="23" customFormat="1" ht="14.25">
      <c r="A137" s="191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87"/>
      <c r="V137" s="30"/>
      <c r="W137" s="30"/>
    </row>
    <row r="138" spans="1:23" s="23" customFormat="1" ht="15">
      <c r="A138" s="191"/>
      <c r="B138" s="93" t="s">
        <v>18</v>
      </c>
      <c r="C138" s="95"/>
      <c r="D138" s="65">
        <f>D132</f>
        <v>9</v>
      </c>
      <c r="E138" s="65">
        <f>E132</f>
        <v>10</v>
      </c>
      <c r="F138" s="65">
        <f>F132</f>
        <v>11</v>
      </c>
      <c r="G138" s="65">
        <f>G132</f>
        <v>12</v>
      </c>
      <c r="H138" s="65">
        <f aca="true" t="shared" si="45" ref="H138:W138">H132</f>
        <v>2013</v>
      </c>
      <c r="I138" s="65">
        <f t="shared" si="45"/>
        <v>1</v>
      </c>
      <c r="J138" s="65">
        <f t="shared" si="45"/>
        <v>2</v>
      </c>
      <c r="K138" s="65">
        <f t="shared" si="45"/>
        <v>3</v>
      </c>
      <c r="L138" s="65">
        <f t="shared" si="45"/>
        <v>4</v>
      </c>
      <c r="M138" s="65">
        <f t="shared" si="45"/>
        <v>5</v>
      </c>
      <c r="N138" s="65">
        <f t="shared" si="45"/>
        <v>6</v>
      </c>
      <c r="O138" s="65">
        <f t="shared" si="45"/>
        <v>7</v>
      </c>
      <c r="P138" s="65">
        <f t="shared" si="45"/>
        <v>8</v>
      </c>
      <c r="Q138" s="65">
        <f t="shared" si="45"/>
        <v>9</v>
      </c>
      <c r="R138" s="65">
        <f t="shared" si="45"/>
        <v>10</v>
      </c>
      <c r="S138" s="65">
        <f t="shared" si="45"/>
        <v>11</v>
      </c>
      <c r="T138" s="65">
        <f t="shared" si="45"/>
        <v>12</v>
      </c>
      <c r="U138" s="65">
        <f t="shared" si="45"/>
        <v>2014</v>
      </c>
      <c r="V138" s="65">
        <f t="shared" si="45"/>
        <v>2015</v>
      </c>
      <c r="W138" s="65">
        <f t="shared" si="45"/>
        <v>2016</v>
      </c>
    </row>
    <row r="139" spans="1:23" s="23" customFormat="1" ht="14.25">
      <c r="A139" s="191"/>
      <c r="B139" s="87" t="s">
        <v>16</v>
      </c>
      <c r="C139" s="83" t="s">
        <v>19</v>
      </c>
      <c r="D139" s="57"/>
      <c r="E139" s="57"/>
      <c r="F139" s="57"/>
      <c r="G139" s="57"/>
      <c r="H139" s="94">
        <f>IF(SUM(D139:G139)=0,0,AVERAGE(D139:G139))</f>
        <v>0</v>
      </c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94">
        <f>IF(SUM(I139:T139)=0,0,AVERAGE(I139:T139))</f>
        <v>0</v>
      </c>
      <c r="V139" s="57"/>
      <c r="W139" s="57"/>
    </row>
    <row r="140" spans="1:23" s="23" customFormat="1" ht="14.25">
      <c r="A140" s="191"/>
      <c r="B140" s="87" t="s">
        <v>20</v>
      </c>
      <c r="C140" s="83" t="s">
        <v>104</v>
      </c>
      <c r="D140" s="57"/>
      <c r="E140" s="57"/>
      <c r="F140" s="57"/>
      <c r="G140" s="57"/>
      <c r="H140" s="94">
        <f>IF(H139=0,0,H141/H139)</f>
        <v>0</v>
      </c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94">
        <f>IF(U139=0,0,U141/U139)</f>
        <v>0</v>
      </c>
      <c r="V140" s="57"/>
      <c r="W140" s="57"/>
    </row>
    <row r="141" spans="1:23" s="23" customFormat="1" ht="14.25">
      <c r="A141" s="191"/>
      <c r="B141" s="87" t="s">
        <v>17</v>
      </c>
      <c r="C141" s="83" t="s">
        <v>2</v>
      </c>
      <c r="D141" s="90">
        <f>D139*D140</f>
        <v>0</v>
      </c>
      <c r="E141" s="90">
        <f>E139*E140</f>
        <v>0</v>
      </c>
      <c r="F141" s="90">
        <f>F139*F140</f>
        <v>0</v>
      </c>
      <c r="G141" s="90">
        <f>G139*G140</f>
        <v>0</v>
      </c>
      <c r="H141" s="94">
        <f>SUM(D141:G141)</f>
        <v>0</v>
      </c>
      <c r="I141" s="90">
        <f aca="true" t="shared" si="46" ref="I141:T141">I139*I140</f>
        <v>0</v>
      </c>
      <c r="J141" s="90">
        <f t="shared" si="46"/>
        <v>0</v>
      </c>
      <c r="K141" s="90">
        <f t="shared" si="46"/>
        <v>0</v>
      </c>
      <c r="L141" s="90">
        <f t="shared" si="46"/>
        <v>0</v>
      </c>
      <c r="M141" s="90">
        <f t="shared" si="46"/>
        <v>0</v>
      </c>
      <c r="N141" s="90">
        <f t="shared" si="46"/>
        <v>0</v>
      </c>
      <c r="O141" s="90">
        <f t="shared" si="46"/>
        <v>0</v>
      </c>
      <c r="P141" s="90">
        <f t="shared" si="46"/>
        <v>0</v>
      </c>
      <c r="Q141" s="90">
        <f t="shared" si="46"/>
        <v>0</v>
      </c>
      <c r="R141" s="90">
        <f t="shared" si="46"/>
        <v>0</v>
      </c>
      <c r="S141" s="90">
        <f t="shared" si="46"/>
        <v>0</v>
      </c>
      <c r="T141" s="90">
        <f t="shared" si="46"/>
        <v>0</v>
      </c>
      <c r="U141" s="94">
        <f>SUM(I141:T141)</f>
        <v>0</v>
      </c>
      <c r="V141" s="90">
        <f>V139*V140</f>
        <v>0</v>
      </c>
      <c r="W141" s="90">
        <f>W139*W140</f>
        <v>0</v>
      </c>
    </row>
    <row r="142" spans="1:23" s="23" customFormat="1" ht="14.25">
      <c r="A142" s="191"/>
      <c r="B142" s="87" t="s">
        <v>61</v>
      </c>
      <c r="C142" s="83" t="s">
        <v>62</v>
      </c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94"/>
      <c r="V142" s="57"/>
      <c r="W142" s="57"/>
    </row>
    <row r="143" spans="1:23" s="23" customFormat="1" ht="14.25">
      <c r="A143" s="191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87"/>
      <c r="V143" s="30"/>
      <c r="W143" s="30"/>
    </row>
    <row r="144" spans="1:23" s="23" customFormat="1" ht="15">
      <c r="A144" s="191"/>
      <c r="B144" s="69" t="s">
        <v>68</v>
      </c>
      <c r="C144" s="60"/>
      <c r="D144" s="90">
        <f>SUM(D129,D135,D141)</f>
        <v>0</v>
      </c>
      <c r="E144" s="90">
        <f>SUM(E129,E135,E141)</f>
        <v>0</v>
      </c>
      <c r="F144" s="90">
        <f>SUM(F129,F135,F141)</f>
        <v>0</v>
      </c>
      <c r="G144" s="90">
        <f>SUM(G129,G135,G141)</f>
        <v>0</v>
      </c>
      <c r="H144" s="90">
        <f aca="true" t="shared" si="47" ref="H144:W144">SUM(H129,H135,H141)</f>
        <v>0</v>
      </c>
      <c r="I144" s="90">
        <f t="shared" si="47"/>
        <v>0</v>
      </c>
      <c r="J144" s="90">
        <f t="shared" si="47"/>
        <v>0</v>
      </c>
      <c r="K144" s="90">
        <f t="shared" si="47"/>
        <v>0</v>
      </c>
      <c r="L144" s="90">
        <f t="shared" si="47"/>
        <v>0</v>
      </c>
      <c r="M144" s="90">
        <f t="shared" si="47"/>
        <v>0</v>
      </c>
      <c r="N144" s="90">
        <f t="shared" si="47"/>
        <v>0</v>
      </c>
      <c r="O144" s="90">
        <f t="shared" si="47"/>
        <v>0</v>
      </c>
      <c r="P144" s="90">
        <f t="shared" si="47"/>
        <v>0</v>
      </c>
      <c r="Q144" s="90">
        <f t="shared" si="47"/>
        <v>0</v>
      </c>
      <c r="R144" s="90">
        <f t="shared" si="47"/>
        <v>0</v>
      </c>
      <c r="S144" s="90">
        <f t="shared" si="47"/>
        <v>0</v>
      </c>
      <c r="T144" s="90">
        <f t="shared" si="47"/>
        <v>0</v>
      </c>
      <c r="U144" s="90">
        <f t="shared" si="47"/>
        <v>0</v>
      </c>
      <c r="V144" s="90">
        <f t="shared" si="47"/>
        <v>0</v>
      </c>
      <c r="W144" s="90">
        <f t="shared" si="47"/>
        <v>0</v>
      </c>
    </row>
    <row r="145" spans="1:23" s="23" customFormat="1" ht="15">
      <c r="A145" s="70"/>
      <c r="B145" s="19"/>
      <c r="C145" s="30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87"/>
      <c r="V145" s="71"/>
      <c r="W145" s="71"/>
    </row>
    <row r="146" spans="1:23" s="23" customFormat="1" ht="14.25" customHeight="1">
      <c r="A146" s="192" t="s">
        <v>58</v>
      </c>
      <c r="B146" s="42" t="s">
        <v>64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</row>
    <row r="147" spans="1:23" s="23" customFormat="1" ht="15">
      <c r="A147" s="193"/>
      <c r="B147" s="93" t="s">
        <v>18</v>
      </c>
      <c r="C147" s="95"/>
      <c r="D147" s="65">
        <f>D117</f>
        <v>9</v>
      </c>
      <c r="E147" s="65">
        <f>E117</f>
        <v>10</v>
      </c>
      <c r="F147" s="65">
        <f>F117</f>
        <v>11</v>
      </c>
      <c r="G147" s="65">
        <f>G117</f>
        <v>12</v>
      </c>
      <c r="H147" s="65">
        <f aca="true" t="shared" si="48" ref="H147:W147">H117</f>
        <v>2013</v>
      </c>
      <c r="I147" s="65">
        <f t="shared" si="48"/>
        <v>1</v>
      </c>
      <c r="J147" s="65">
        <f t="shared" si="48"/>
        <v>2</v>
      </c>
      <c r="K147" s="65">
        <f t="shared" si="48"/>
        <v>3</v>
      </c>
      <c r="L147" s="65">
        <f t="shared" si="48"/>
        <v>4</v>
      </c>
      <c r="M147" s="65">
        <f t="shared" si="48"/>
        <v>5</v>
      </c>
      <c r="N147" s="65">
        <f t="shared" si="48"/>
        <v>6</v>
      </c>
      <c r="O147" s="65">
        <f t="shared" si="48"/>
        <v>7</v>
      </c>
      <c r="P147" s="65">
        <f t="shared" si="48"/>
        <v>8</v>
      </c>
      <c r="Q147" s="65">
        <f t="shared" si="48"/>
        <v>9</v>
      </c>
      <c r="R147" s="65">
        <f t="shared" si="48"/>
        <v>10</v>
      </c>
      <c r="S147" s="65">
        <f t="shared" si="48"/>
        <v>11</v>
      </c>
      <c r="T147" s="65">
        <f t="shared" si="48"/>
        <v>12</v>
      </c>
      <c r="U147" s="65">
        <f t="shared" si="48"/>
        <v>2014</v>
      </c>
      <c r="V147" s="65">
        <f t="shared" si="48"/>
        <v>2015</v>
      </c>
      <c r="W147" s="65">
        <f t="shared" si="48"/>
        <v>2016</v>
      </c>
    </row>
    <row r="148" spans="1:23" s="23" customFormat="1" ht="14.25">
      <c r="A148" s="193"/>
      <c r="B148" s="87" t="s">
        <v>16</v>
      </c>
      <c r="C148" s="83" t="s">
        <v>19</v>
      </c>
      <c r="D148" s="57"/>
      <c r="E148" s="57"/>
      <c r="F148" s="57"/>
      <c r="G148" s="57"/>
      <c r="H148" s="94">
        <f>IF(SUM(D148:G148)=0,0,AVERAGE(D148:G148))</f>
        <v>0</v>
      </c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94">
        <f>IF(SUM(I148:T148)=0,0,AVERAGE(I148:T148))</f>
        <v>0</v>
      </c>
      <c r="V148" s="57"/>
      <c r="W148" s="57"/>
    </row>
    <row r="149" spans="1:23" s="23" customFormat="1" ht="14.25">
      <c r="A149" s="193"/>
      <c r="B149" s="87" t="s">
        <v>20</v>
      </c>
      <c r="C149" s="83" t="s">
        <v>104</v>
      </c>
      <c r="D149" s="57"/>
      <c r="E149" s="57"/>
      <c r="F149" s="57"/>
      <c r="G149" s="57"/>
      <c r="H149" s="94">
        <f>IF(H148=0,0,H150/H148)</f>
        <v>0</v>
      </c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94">
        <f>IF(U148=0,0,U150/U148)</f>
        <v>0</v>
      </c>
      <c r="V149" s="57"/>
      <c r="W149" s="57"/>
    </row>
    <row r="150" spans="1:23" s="23" customFormat="1" ht="14.25">
      <c r="A150" s="193"/>
      <c r="B150" s="87" t="s">
        <v>17</v>
      </c>
      <c r="C150" s="83" t="s">
        <v>2</v>
      </c>
      <c r="D150" s="90">
        <f>D148*D149</f>
        <v>0</v>
      </c>
      <c r="E150" s="90">
        <f>E148*E149</f>
        <v>0</v>
      </c>
      <c r="F150" s="90">
        <f>F148*F149</f>
        <v>0</v>
      </c>
      <c r="G150" s="90">
        <f>G148*G149</f>
        <v>0</v>
      </c>
      <c r="H150" s="94">
        <f>SUM(D150:G150)</f>
        <v>0</v>
      </c>
      <c r="I150" s="90">
        <f aca="true" t="shared" si="49" ref="I150:T150">I148*I149</f>
        <v>0</v>
      </c>
      <c r="J150" s="90">
        <f t="shared" si="49"/>
        <v>0</v>
      </c>
      <c r="K150" s="90">
        <f t="shared" si="49"/>
        <v>0</v>
      </c>
      <c r="L150" s="90">
        <f t="shared" si="49"/>
        <v>0</v>
      </c>
      <c r="M150" s="90">
        <f t="shared" si="49"/>
        <v>0</v>
      </c>
      <c r="N150" s="90">
        <f t="shared" si="49"/>
        <v>0</v>
      </c>
      <c r="O150" s="90">
        <f t="shared" si="49"/>
        <v>0</v>
      </c>
      <c r="P150" s="90">
        <f t="shared" si="49"/>
        <v>0</v>
      </c>
      <c r="Q150" s="90">
        <f t="shared" si="49"/>
        <v>0</v>
      </c>
      <c r="R150" s="90">
        <f t="shared" si="49"/>
        <v>0</v>
      </c>
      <c r="S150" s="90">
        <f t="shared" si="49"/>
        <v>0</v>
      </c>
      <c r="T150" s="90">
        <f t="shared" si="49"/>
        <v>0</v>
      </c>
      <c r="U150" s="94">
        <f>SUM(I150:T150)</f>
        <v>0</v>
      </c>
      <c r="V150" s="90">
        <f>V148*V149</f>
        <v>0</v>
      </c>
      <c r="W150" s="90">
        <f>W148*W149</f>
        <v>0</v>
      </c>
    </row>
    <row r="151" spans="1:23" s="23" customFormat="1" ht="14.25">
      <c r="A151" s="193"/>
      <c r="B151" s="87" t="s">
        <v>61</v>
      </c>
      <c r="C151" s="83" t="s">
        <v>62</v>
      </c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94"/>
      <c r="V151" s="57"/>
      <c r="W151" s="57"/>
    </row>
    <row r="152" spans="1:23" s="23" customFormat="1" ht="14.25">
      <c r="A152" s="193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87"/>
      <c r="V152" s="30"/>
      <c r="W152" s="30"/>
    </row>
    <row r="153" spans="1:23" s="23" customFormat="1" ht="15">
      <c r="A153" s="193"/>
      <c r="B153" s="93" t="s">
        <v>18</v>
      </c>
      <c r="C153" s="95"/>
      <c r="D153" s="65">
        <f>D147</f>
        <v>9</v>
      </c>
      <c r="E153" s="65">
        <f>E147</f>
        <v>10</v>
      </c>
      <c r="F153" s="65">
        <f>F147</f>
        <v>11</v>
      </c>
      <c r="G153" s="65">
        <f>G147</f>
        <v>12</v>
      </c>
      <c r="H153" s="65">
        <f aca="true" t="shared" si="50" ref="H153:W153">H147</f>
        <v>2013</v>
      </c>
      <c r="I153" s="65">
        <f t="shared" si="50"/>
        <v>1</v>
      </c>
      <c r="J153" s="65">
        <f t="shared" si="50"/>
        <v>2</v>
      </c>
      <c r="K153" s="65">
        <f t="shared" si="50"/>
        <v>3</v>
      </c>
      <c r="L153" s="65">
        <f t="shared" si="50"/>
        <v>4</v>
      </c>
      <c r="M153" s="65">
        <f t="shared" si="50"/>
        <v>5</v>
      </c>
      <c r="N153" s="65">
        <f t="shared" si="50"/>
        <v>6</v>
      </c>
      <c r="O153" s="65">
        <f t="shared" si="50"/>
        <v>7</v>
      </c>
      <c r="P153" s="65">
        <f t="shared" si="50"/>
        <v>8</v>
      </c>
      <c r="Q153" s="65">
        <f t="shared" si="50"/>
        <v>9</v>
      </c>
      <c r="R153" s="65">
        <f t="shared" si="50"/>
        <v>10</v>
      </c>
      <c r="S153" s="65">
        <f t="shared" si="50"/>
        <v>11</v>
      </c>
      <c r="T153" s="65">
        <f t="shared" si="50"/>
        <v>12</v>
      </c>
      <c r="U153" s="65">
        <f t="shared" si="50"/>
        <v>2014</v>
      </c>
      <c r="V153" s="65">
        <f t="shared" si="50"/>
        <v>2015</v>
      </c>
      <c r="W153" s="65">
        <f t="shared" si="50"/>
        <v>2016</v>
      </c>
    </row>
    <row r="154" spans="1:23" s="23" customFormat="1" ht="14.25">
      <c r="A154" s="193"/>
      <c r="B154" s="87" t="s">
        <v>16</v>
      </c>
      <c r="C154" s="83" t="s">
        <v>19</v>
      </c>
      <c r="D154" s="57"/>
      <c r="E154" s="57"/>
      <c r="F154" s="57"/>
      <c r="G154" s="57"/>
      <c r="H154" s="94">
        <f>IF(SUM(D154:G154)=0,0,AVERAGE(D154:G154))</f>
        <v>0</v>
      </c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94">
        <f>IF(SUM(I154:T154)=0,0,AVERAGE(I154:T154))</f>
        <v>0</v>
      </c>
      <c r="V154" s="57"/>
      <c r="W154" s="57"/>
    </row>
    <row r="155" spans="1:23" s="23" customFormat="1" ht="14.25">
      <c r="A155" s="193"/>
      <c r="B155" s="87" t="s">
        <v>20</v>
      </c>
      <c r="C155" s="83" t="s">
        <v>104</v>
      </c>
      <c r="D155" s="57"/>
      <c r="E155" s="57"/>
      <c r="F155" s="57"/>
      <c r="G155" s="57"/>
      <c r="H155" s="94">
        <f>IF(H154=0,0,H156/H154)</f>
        <v>0</v>
      </c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94">
        <f>IF(U154=0,0,U156/U154)</f>
        <v>0</v>
      </c>
      <c r="V155" s="57"/>
      <c r="W155" s="57"/>
    </row>
    <row r="156" spans="1:23" s="23" customFormat="1" ht="14.25">
      <c r="A156" s="193"/>
      <c r="B156" s="87" t="s">
        <v>17</v>
      </c>
      <c r="C156" s="83" t="s">
        <v>2</v>
      </c>
      <c r="D156" s="90">
        <f>D154*D155</f>
        <v>0</v>
      </c>
      <c r="E156" s="90">
        <f>E154*E155</f>
        <v>0</v>
      </c>
      <c r="F156" s="90">
        <f>F154*F155</f>
        <v>0</v>
      </c>
      <c r="G156" s="90">
        <f>G154*G155</f>
        <v>0</v>
      </c>
      <c r="H156" s="94">
        <f>SUM(D156:G156)</f>
        <v>0</v>
      </c>
      <c r="I156" s="90">
        <f aca="true" t="shared" si="51" ref="I156:T156">I154*I155</f>
        <v>0</v>
      </c>
      <c r="J156" s="90">
        <f t="shared" si="51"/>
        <v>0</v>
      </c>
      <c r="K156" s="90">
        <f t="shared" si="51"/>
        <v>0</v>
      </c>
      <c r="L156" s="90">
        <f t="shared" si="51"/>
        <v>0</v>
      </c>
      <c r="M156" s="90">
        <f t="shared" si="51"/>
        <v>0</v>
      </c>
      <c r="N156" s="90">
        <f t="shared" si="51"/>
        <v>0</v>
      </c>
      <c r="O156" s="90">
        <f t="shared" si="51"/>
        <v>0</v>
      </c>
      <c r="P156" s="90">
        <f t="shared" si="51"/>
        <v>0</v>
      </c>
      <c r="Q156" s="90">
        <f t="shared" si="51"/>
        <v>0</v>
      </c>
      <c r="R156" s="90">
        <f t="shared" si="51"/>
        <v>0</v>
      </c>
      <c r="S156" s="90">
        <f t="shared" si="51"/>
        <v>0</v>
      </c>
      <c r="T156" s="90">
        <f t="shared" si="51"/>
        <v>0</v>
      </c>
      <c r="U156" s="94">
        <f>SUM(I156:T156)</f>
        <v>0</v>
      </c>
      <c r="V156" s="90">
        <f>V154*V155</f>
        <v>0</v>
      </c>
      <c r="W156" s="90">
        <f>W154*W155</f>
        <v>0</v>
      </c>
    </row>
    <row r="157" spans="1:23" s="23" customFormat="1" ht="14.25">
      <c r="A157" s="193"/>
      <c r="B157" s="87" t="s">
        <v>61</v>
      </c>
      <c r="C157" s="83" t="s">
        <v>62</v>
      </c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94"/>
      <c r="V157" s="57"/>
      <c r="W157" s="57"/>
    </row>
    <row r="158" spans="1:23" s="23" customFormat="1" ht="14.25">
      <c r="A158" s="193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87"/>
      <c r="V158" s="30"/>
      <c r="W158" s="30"/>
    </row>
    <row r="159" spans="1:23" s="23" customFormat="1" ht="15">
      <c r="A159" s="193"/>
      <c r="B159" s="93" t="s">
        <v>18</v>
      </c>
      <c r="C159" s="95"/>
      <c r="D159" s="65">
        <f>D153</f>
        <v>9</v>
      </c>
      <c r="E159" s="65">
        <f>E153</f>
        <v>10</v>
      </c>
      <c r="F159" s="65">
        <f>F153</f>
        <v>11</v>
      </c>
      <c r="G159" s="65">
        <f>G153</f>
        <v>12</v>
      </c>
      <c r="H159" s="65">
        <f aca="true" t="shared" si="52" ref="H159:W159">H153</f>
        <v>2013</v>
      </c>
      <c r="I159" s="65">
        <f t="shared" si="52"/>
        <v>1</v>
      </c>
      <c r="J159" s="65">
        <f t="shared" si="52"/>
        <v>2</v>
      </c>
      <c r="K159" s="65">
        <f t="shared" si="52"/>
        <v>3</v>
      </c>
      <c r="L159" s="65">
        <f t="shared" si="52"/>
        <v>4</v>
      </c>
      <c r="M159" s="65">
        <f t="shared" si="52"/>
        <v>5</v>
      </c>
      <c r="N159" s="65">
        <f t="shared" si="52"/>
        <v>6</v>
      </c>
      <c r="O159" s="65">
        <f t="shared" si="52"/>
        <v>7</v>
      </c>
      <c r="P159" s="65">
        <f t="shared" si="52"/>
        <v>8</v>
      </c>
      <c r="Q159" s="65">
        <f t="shared" si="52"/>
        <v>9</v>
      </c>
      <c r="R159" s="65">
        <f t="shared" si="52"/>
        <v>10</v>
      </c>
      <c r="S159" s="65">
        <f t="shared" si="52"/>
        <v>11</v>
      </c>
      <c r="T159" s="65">
        <f t="shared" si="52"/>
        <v>12</v>
      </c>
      <c r="U159" s="65">
        <f t="shared" si="52"/>
        <v>2014</v>
      </c>
      <c r="V159" s="65">
        <f t="shared" si="52"/>
        <v>2015</v>
      </c>
      <c r="W159" s="65">
        <f t="shared" si="52"/>
        <v>2016</v>
      </c>
    </row>
    <row r="160" spans="1:23" s="23" customFormat="1" ht="14.25">
      <c r="A160" s="193"/>
      <c r="B160" s="87" t="s">
        <v>16</v>
      </c>
      <c r="C160" s="83" t="s">
        <v>19</v>
      </c>
      <c r="D160" s="57"/>
      <c r="E160" s="57"/>
      <c r="F160" s="57"/>
      <c r="G160" s="57"/>
      <c r="H160" s="94">
        <f>IF(SUM(D160:G160)=0,0,AVERAGE(D160:G160))</f>
        <v>0</v>
      </c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94">
        <f>IF(SUM(I160:T160)=0,0,AVERAGE(I160:T160))</f>
        <v>0</v>
      </c>
      <c r="V160" s="57"/>
      <c r="W160" s="57"/>
    </row>
    <row r="161" spans="1:23" s="23" customFormat="1" ht="14.25">
      <c r="A161" s="193"/>
      <c r="B161" s="87" t="s">
        <v>20</v>
      </c>
      <c r="C161" s="83" t="s">
        <v>104</v>
      </c>
      <c r="D161" s="57"/>
      <c r="E161" s="57"/>
      <c r="F161" s="57"/>
      <c r="G161" s="57"/>
      <c r="H161" s="94">
        <f>IF(H160=0,0,H162/H160)</f>
        <v>0</v>
      </c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94">
        <f>IF(U160=0,0,U162/U160)</f>
        <v>0</v>
      </c>
      <c r="V161" s="57"/>
      <c r="W161" s="57"/>
    </row>
    <row r="162" spans="1:23" s="23" customFormat="1" ht="14.25">
      <c r="A162" s="193"/>
      <c r="B162" s="87" t="s">
        <v>17</v>
      </c>
      <c r="C162" s="83" t="s">
        <v>2</v>
      </c>
      <c r="D162" s="90">
        <f>D160*D161</f>
        <v>0</v>
      </c>
      <c r="E162" s="90">
        <f>E160*E161</f>
        <v>0</v>
      </c>
      <c r="F162" s="90">
        <f>F160*F161</f>
        <v>0</v>
      </c>
      <c r="G162" s="90">
        <f>G160*G161</f>
        <v>0</v>
      </c>
      <c r="H162" s="94">
        <f>SUM(D162:G162)</f>
        <v>0</v>
      </c>
      <c r="I162" s="90">
        <f aca="true" t="shared" si="53" ref="I162:T162">I160*I161</f>
        <v>0</v>
      </c>
      <c r="J162" s="90">
        <f t="shared" si="53"/>
        <v>0</v>
      </c>
      <c r="K162" s="90">
        <f t="shared" si="53"/>
        <v>0</v>
      </c>
      <c r="L162" s="90">
        <f t="shared" si="53"/>
        <v>0</v>
      </c>
      <c r="M162" s="90">
        <f t="shared" si="53"/>
        <v>0</v>
      </c>
      <c r="N162" s="90">
        <f t="shared" si="53"/>
        <v>0</v>
      </c>
      <c r="O162" s="90">
        <f t="shared" si="53"/>
        <v>0</v>
      </c>
      <c r="P162" s="90">
        <f t="shared" si="53"/>
        <v>0</v>
      </c>
      <c r="Q162" s="90">
        <f t="shared" si="53"/>
        <v>0</v>
      </c>
      <c r="R162" s="90">
        <f t="shared" si="53"/>
        <v>0</v>
      </c>
      <c r="S162" s="90">
        <f t="shared" si="53"/>
        <v>0</v>
      </c>
      <c r="T162" s="90">
        <f t="shared" si="53"/>
        <v>0</v>
      </c>
      <c r="U162" s="94">
        <f>SUM(I162:T162)</f>
        <v>0</v>
      </c>
      <c r="V162" s="90">
        <f>V160*V161</f>
        <v>0</v>
      </c>
      <c r="W162" s="90">
        <f>W160*W161</f>
        <v>0</v>
      </c>
    </row>
    <row r="163" spans="1:23" s="23" customFormat="1" ht="14.25">
      <c r="A163" s="193"/>
      <c r="B163" s="87" t="s">
        <v>61</v>
      </c>
      <c r="C163" s="83" t="s">
        <v>62</v>
      </c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94"/>
      <c r="V163" s="57"/>
      <c r="W163" s="57"/>
    </row>
    <row r="164" spans="1:23" s="23" customFormat="1" ht="15">
      <c r="A164" s="193"/>
      <c r="B164" s="93" t="s">
        <v>18</v>
      </c>
      <c r="C164" s="95"/>
      <c r="D164" s="65">
        <f>D159</f>
        <v>9</v>
      </c>
      <c r="E164" s="65">
        <f aca="true" t="shared" si="54" ref="E164:W164">E159</f>
        <v>10</v>
      </c>
      <c r="F164" s="65">
        <f t="shared" si="54"/>
        <v>11</v>
      </c>
      <c r="G164" s="65">
        <f t="shared" si="54"/>
        <v>12</v>
      </c>
      <c r="H164" s="65">
        <f t="shared" si="54"/>
        <v>2013</v>
      </c>
      <c r="I164" s="65">
        <f t="shared" si="54"/>
        <v>1</v>
      </c>
      <c r="J164" s="65">
        <f t="shared" si="54"/>
        <v>2</v>
      </c>
      <c r="K164" s="65">
        <f t="shared" si="54"/>
        <v>3</v>
      </c>
      <c r="L164" s="65">
        <f t="shared" si="54"/>
        <v>4</v>
      </c>
      <c r="M164" s="65">
        <f t="shared" si="54"/>
        <v>5</v>
      </c>
      <c r="N164" s="65">
        <f t="shared" si="54"/>
        <v>6</v>
      </c>
      <c r="O164" s="65">
        <f t="shared" si="54"/>
        <v>7</v>
      </c>
      <c r="P164" s="65">
        <f t="shared" si="54"/>
        <v>8</v>
      </c>
      <c r="Q164" s="65">
        <f t="shared" si="54"/>
        <v>9</v>
      </c>
      <c r="R164" s="65">
        <f t="shared" si="54"/>
        <v>10</v>
      </c>
      <c r="S164" s="65">
        <f t="shared" si="54"/>
        <v>11</v>
      </c>
      <c r="T164" s="65">
        <f t="shared" si="54"/>
        <v>12</v>
      </c>
      <c r="U164" s="65">
        <f t="shared" si="54"/>
        <v>2014</v>
      </c>
      <c r="V164" s="65">
        <f t="shared" si="54"/>
        <v>2015</v>
      </c>
      <c r="W164" s="65">
        <f t="shared" si="54"/>
        <v>2016</v>
      </c>
    </row>
    <row r="165" spans="1:23" s="23" customFormat="1" ht="14.25">
      <c r="A165" s="193"/>
      <c r="B165" s="87" t="s">
        <v>16</v>
      </c>
      <c r="C165" s="83" t="s">
        <v>19</v>
      </c>
      <c r="D165" s="57"/>
      <c r="E165" s="57"/>
      <c r="F165" s="57"/>
      <c r="G165" s="57"/>
      <c r="H165" s="94">
        <f>IF(SUM(D165:G165)=0,0,AVERAGE(D165:G165))</f>
        <v>0</v>
      </c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94">
        <f>IF(SUM(I165:T165)=0,0,AVERAGE(I165:T165))</f>
        <v>0</v>
      </c>
      <c r="V165" s="57"/>
      <c r="W165" s="57"/>
    </row>
    <row r="166" spans="1:23" s="23" customFormat="1" ht="14.25">
      <c r="A166" s="193"/>
      <c r="B166" s="87" t="s">
        <v>20</v>
      </c>
      <c r="C166" s="83" t="s">
        <v>104</v>
      </c>
      <c r="D166" s="57"/>
      <c r="E166" s="57"/>
      <c r="F166" s="57"/>
      <c r="G166" s="57"/>
      <c r="H166" s="94">
        <f>IF(H165=0,0,H167/H165)</f>
        <v>0</v>
      </c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94">
        <f>IF(U165=0,0,U167/U165)</f>
        <v>0</v>
      </c>
      <c r="V166" s="57"/>
      <c r="W166" s="57"/>
    </row>
    <row r="167" spans="1:23" s="23" customFormat="1" ht="14.25">
      <c r="A167" s="193"/>
      <c r="B167" s="87" t="s">
        <v>17</v>
      </c>
      <c r="C167" s="83" t="s">
        <v>2</v>
      </c>
      <c r="D167" s="90">
        <f>D165*D166</f>
        <v>0</v>
      </c>
      <c r="E167" s="90">
        <f>E165*E166</f>
        <v>0</v>
      </c>
      <c r="F167" s="90">
        <f>F165*F166</f>
        <v>0</v>
      </c>
      <c r="G167" s="90">
        <f>G165*G166</f>
        <v>0</v>
      </c>
      <c r="H167" s="94">
        <f>SUM(D167:G167)</f>
        <v>0</v>
      </c>
      <c r="I167" s="90">
        <f aca="true" t="shared" si="55" ref="I167:T167">I165*I166</f>
        <v>0</v>
      </c>
      <c r="J167" s="90">
        <f t="shared" si="55"/>
        <v>0</v>
      </c>
      <c r="K167" s="90">
        <f t="shared" si="55"/>
        <v>0</v>
      </c>
      <c r="L167" s="90">
        <f t="shared" si="55"/>
        <v>0</v>
      </c>
      <c r="M167" s="90">
        <f t="shared" si="55"/>
        <v>0</v>
      </c>
      <c r="N167" s="90">
        <f t="shared" si="55"/>
        <v>0</v>
      </c>
      <c r="O167" s="90">
        <f t="shared" si="55"/>
        <v>0</v>
      </c>
      <c r="P167" s="90">
        <f t="shared" si="55"/>
        <v>0</v>
      </c>
      <c r="Q167" s="90">
        <f t="shared" si="55"/>
        <v>0</v>
      </c>
      <c r="R167" s="90">
        <f t="shared" si="55"/>
        <v>0</v>
      </c>
      <c r="S167" s="90">
        <f t="shared" si="55"/>
        <v>0</v>
      </c>
      <c r="T167" s="90">
        <f t="shared" si="55"/>
        <v>0</v>
      </c>
      <c r="U167" s="94">
        <f>SUM(I167:T167)</f>
        <v>0</v>
      </c>
      <c r="V167" s="90">
        <f>V165*V166</f>
        <v>0</v>
      </c>
      <c r="W167" s="90">
        <f>W165*W166</f>
        <v>0</v>
      </c>
    </row>
    <row r="168" spans="1:23" s="23" customFormat="1" ht="14.25">
      <c r="A168" s="193"/>
      <c r="B168" s="87" t="s">
        <v>61</v>
      </c>
      <c r="C168" s="83" t="s">
        <v>62</v>
      </c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94"/>
      <c r="V168" s="57"/>
      <c r="W168" s="57"/>
    </row>
    <row r="169" spans="1:23" s="23" customFormat="1" ht="14.25">
      <c r="A169" s="193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87"/>
      <c r="V169" s="30"/>
      <c r="W169" s="30"/>
    </row>
    <row r="170" spans="1:23" s="23" customFormat="1" ht="15">
      <c r="A170" s="193"/>
      <c r="B170" s="93" t="s">
        <v>18</v>
      </c>
      <c r="C170" s="95"/>
      <c r="D170" s="65">
        <f aca="true" t="shared" si="56" ref="D170:W170">D164</f>
        <v>9</v>
      </c>
      <c r="E170" s="65">
        <f t="shared" si="56"/>
        <v>10</v>
      </c>
      <c r="F170" s="65">
        <f t="shared" si="56"/>
        <v>11</v>
      </c>
      <c r="G170" s="65">
        <f t="shared" si="56"/>
        <v>12</v>
      </c>
      <c r="H170" s="65">
        <f t="shared" si="56"/>
        <v>2013</v>
      </c>
      <c r="I170" s="65">
        <f t="shared" si="56"/>
        <v>1</v>
      </c>
      <c r="J170" s="65">
        <f t="shared" si="56"/>
        <v>2</v>
      </c>
      <c r="K170" s="65">
        <f t="shared" si="56"/>
        <v>3</v>
      </c>
      <c r="L170" s="65">
        <f t="shared" si="56"/>
        <v>4</v>
      </c>
      <c r="M170" s="65">
        <f t="shared" si="56"/>
        <v>5</v>
      </c>
      <c r="N170" s="65">
        <f t="shared" si="56"/>
        <v>6</v>
      </c>
      <c r="O170" s="65">
        <f t="shared" si="56"/>
        <v>7</v>
      </c>
      <c r="P170" s="65">
        <f t="shared" si="56"/>
        <v>8</v>
      </c>
      <c r="Q170" s="65">
        <f t="shared" si="56"/>
        <v>9</v>
      </c>
      <c r="R170" s="65">
        <f t="shared" si="56"/>
        <v>10</v>
      </c>
      <c r="S170" s="65">
        <f t="shared" si="56"/>
        <v>11</v>
      </c>
      <c r="T170" s="65">
        <f t="shared" si="56"/>
        <v>12</v>
      </c>
      <c r="U170" s="65">
        <f t="shared" si="56"/>
        <v>2014</v>
      </c>
      <c r="V170" s="65">
        <f t="shared" si="56"/>
        <v>2015</v>
      </c>
      <c r="W170" s="65">
        <f t="shared" si="56"/>
        <v>2016</v>
      </c>
    </row>
    <row r="171" spans="1:23" s="23" customFormat="1" ht="14.25">
      <c r="A171" s="193"/>
      <c r="B171" s="87" t="s">
        <v>16</v>
      </c>
      <c r="C171" s="83" t="s">
        <v>19</v>
      </c>
      <c r="D171" s="57"/>
      <c r="E171" s="57"/>
      <c r="F171" s="57"/>
      <c r="G171" s="57"/>
      <c r="H171" s="94">
        <f>IF(SUM(D171:G171)=0,0,AVERAGE(D171:G171))</f>
        <v>0</v>
      </c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94">
        <f>IF(SUM(I171:T171)=0,0,AVERAGE(I171:T171))</f>
        <v>0</v>
      </c>
      <c r="V171" s="57"/>
      <c r="W171" s="57"/>
    </row>
    <row r="172" spans="1:23" s="23" customFormat="1" ht="14.25">
      <c r="A172" s="193"/>
      <c r="B172" s="87" t="s">
        <v>20</v>
      </c>
      <c r="C172" s="83" t="s">
        <v>104</v>
      </c>
      <c r="D172" s="57"/>
      <c r="E172" s="57"/>
      <c r="F172" s="57"/>
      <c r="G172" s="57"/>
      <c r="H172" s="94">
        <f>IF(H171=0,0,H173/H171)</f>
        <v>0</v>
      </c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94">
        <f>IF(U171=0,0,U173/U171)</f>
        <v>0</v>
      </c>
      <c r="V172" s="57"/>
      <c r="W172" s="57"/>
    </row>
    <row r="173" spans="1:23" s="23" customFormat="1" ht="14.25">
      <c r="A173" s="193"/>
      <c r="B173" s="87" t="s">
        <v>17</v>
      </c>
      <c r="C173" s="83" t="s">
        <v>2</v>
      </c>
      <c r="D173" s="90">
        <f>D171*D172</f>
        <v>0</v>
      </c>
      <c r="E173" s="90">
        <f>E171*E172</f>
        <v>0</v>
      </c>
      <c r="F173" s="90">
        <f>F171*F172</f>
        <v>0</v>
      </c>
      <c r="G173" s="90">
        <f>G171*G172</f>
        <v>0</v>
      </c>
      <c r="H173" s="94">
        <f>SUM(D173:G173)</f>
        <v>0</v>
      </c>
      <c r="I173" s="90">
        <f aca="true" t="shared" si="57" ref="I173:T173">I171*I172</f>
        <v>0</v>
      </c>
      <c r="J173" s="90">
        <f t="shared" si="57"/>
        <v>0</v>
      </c>
      <c r="K173" s="90">
        <f t="shared" si="57"/>
        <v>0</v>
      </c>
      <c r="L173" s="90">
        <f t="shared" si="57"/>
        <v>0</v>
      </c>
      <c r="M173" s="90">
        <f t="shared" si="57"/>
        <v>0</v>
      </c>
      <c r="N173" s="90">
        <f t="shared" si="57"/>
        <v>0</v>
      </c>
      <c r="O173" s="90">
        <f t="shared" si="57"/>
        <v>0</v>
      </c>
      <c r="P173" s="90">
        <f t="shared" si="57"/>
        <v>0</v>
      </c>
      <c r="Q173" s="90">
        <f t="shared" si="57"/>
        <v>0</v>
      </c>
      <c r="R173" s="90">
        <f t="shared" si="57"/>
        <v>0</v>
      </c>
      <c r="S173" s="90">
        <f t="shared" si="57"/>
        <v>0</v>
      </c>
      <c r="T173" s="90">
        <f t="shared" si="57"/>
        <v>0</v>
      </c>
      <c r="U173" s="94">
        <f>SUM(I173:T173)</f>
        <v>0</v>
      </c>
      <c r="V173" s="90">
        <f>V171*V172</f>
        <v>0</v>
      </c>
      <c r="W173" s="90">
        <f>W171*W172</f>
        <v>0</v>
      </c>
    </row>
    <row r="174" spans="1:23" s="23" customFormat="1" ht="14.25">
      <c r="A174" s="193"/>
      <c r="B174" s="87" t="s">
        <v>61</v>
      </c>
      <c r="C174" s="83" t="s">
        <v>62</v>
      </c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94"/>
      <c r="V174" s="57"/>
      <c r="W174" s="57"/>
    </row>
    <row r="175" spans="1:23" s="23" customFormat="1" ht="14.25">
      <c r="A175" s="193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87"/>
      <c r="V175" s="30"/>
      <c r="W175" s="30"/>
    </row>
    <row r="176" spans="1:23" s="23" customFormat="1" ht="15">
      <c r="A176" s="193"/>
      <c r="B176" s="93" t="s">
        <v>18</v>
      </c>
      <c r="C176" s="95"/>
      <c r="D176" s="65">
        <f aca="true" t="shared" si="58" ref="D176:W176">D170</f>
        <v>9</v>
      </c>
      <c r="E176" s="65">
        <f t="shared" si="58"/>
        <v>10</v>
      </c>
      <c r="F176" s="65">
        <f t="shared" si="58"/>
        <v>11</v>
      </c>
      <c r="G176" s="65">
        <f t="shared" si="58"/>
        <v>12</v>
      </c>
      <c r="H176" s="65">
        <f t="shared" si="58"/>
        <v>2013</v>
      </c>
      <c r="I176" s="65">
        <f t="shared" si="58"/>
        <v>1</v>
      </c>
      <c r="J176" s="65">
        <f t="shared" si="58"/>
        <v>2</v>
      </c>
      <c r="K176" s="65">
        <f t="shared" si="58"/>
        <v>3</v>
      </c>
      <c r="L176" s="65">
        <f t="shared" si="58"/>
        <v>4</v>
      </c>
      <c r="M176" s="65">
        <f t="shared" si="58"/>
        <v>5</v>
      </c>
      <c r="N176" s="65">
        <f t="shared" si="58"/>
        <v>6</v>
      </c>
      <c r="O176" s="65">
        <f t="shared" si="58"/>
        <v>7</v>
      </c>
      <c r="P176" s="65">
        <f t="shared" si="58"/>
        <v>8</v>
      </c>
      <c r="Q176" s="65">
        <f t="shared" si="58"/>
        <v>9</v>
      </c>
      <c r="R176" s="65">
        <f t="shared" si="58"/>
        <v>10</v>
      </c>
      <c r="S176" s="65">
        <f t="shared" si="58"/>
        <v>11</v>
      </c>
      <c r="T176" s="65">
        <f t="shared" si="58"/>
        <v>12</v>
      </c>
      <c r="U176" s="65">
        <f t="shared" si="58"/>
        <v>2014</v>
      </c>
      <c r="V176" s="65">
        <f t="shared" si="58"/>
        <v>2015</v>
      </c>
      <c r="W176" s="65">
        <f t="shared" si="58"/>
        <v>2016</v>
      </c>
    </row>
    <row r="177" spans="1:23" s="23" customFormat="1" ht="14.25">
      <c r="A177" s="193"/>
      <c r="B177" s="87" t="s">
        <v>16</v>
      </c>
      <c r="C177" s="83" t="s">
        <v>19</v>
      </c>
      <c r="D177" s="57"/>
      <c r="E177" s="57"/>
      <c r="F177" s="57"/>
      <c r="G177" s="57"/>
      <c r="H177" s="94">
        <f>IF(SUM(D177:G177)=0,0,AVERAGE(D177:G177))</f>
        <v>0</v>
      </c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94">
        <f>IF(SUM(I177:T177)=0,0,AVERAGE(I177:T177))</f>
        <v>0</v>
      </c>
      <c r="V177" s="57"/>
      <c r="W177" s="57"/>
    </row>
    <row r="178" spans="1:23" s="23" customFormat="1" ht="14.25">
      <c r="A178" s="193"/>
      <c r="B178" s="87" t="s">
        <v>20</v>
      </c>
      <c r="C178" s="83" t="s">
        <v>104</v>
      </c>
      <c r="D178" s="57"/>
      <c r="E178" s="57"/>
      <c r="F178" s="57"/>
      <c r="G178" s="57"/>
      <c r="H178" s="94">
        <f>IF(H177=0,0,H179/H177)</f>
        <v>0</v>
      </c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94">
        <f>IF(U177=0,0,U179/U177)</f>
        <v>0</v>
      </c>
      <c r="V178" s="57"/>
      <c r="W178" s="57"/>
    </row>
    <row r="179" spans="1:23" s="23" customFormat="1" ht="14.25">
      <c r="A179" s="193"/>
      <c r="B179" s="87" t="s">
        <v>17</v>
      </c>
      <c r="C179" s="83" t="s">
        <v>2</v>
      </c>
      <c r="D179" s="90">
        <f>D177*D178</f>
        <v>0</v>
      </c>
      <c r="E179" s="90">
        <f>E177*E178</f>
        <v>0</v>
      </c>
      <c r="F179" s="90">
        <f>F177*F178</f>
        <v>0</v>
      </c>
      <c r="G179" s="90">
        <f>G177*G178</f>
        <v>0</v>
      </c>
      <c r="H179" s="94">
        <f>SUM(D179:G179)</f>
        <v>0</v>
      </c>
      <c r="I179" s="90">
        <f aca="true" t="shared" si="59" ref="I179:T179">I177*I178</f>
        <v>0</v>
      </c>
      <c r="J179" s="90">
        <f t="shared" si="59"/>
        <v>0</v>
      </c>
      <c r="K179" s="90">
        <f t="shared" si="59"/>
        <v>0</v>
      </c>
      <c r="L179" s="90">
        <f t="shared" si="59"/>
        <v>0</v>
      </c>
      <c r="M179" s="90">
        <f t="shared" si="59"/>
        <v>0</v>
      </c>
      <c r="N179" s="90">
        <f t="shared" si="59"/>
        <v>0</v>
      </c>
      <c r="O179" s="90">
        <f t="shared" si="59"/>
        <v>0</v>
      </c>
      <c r="P179" s="90">
        <f t="shared" si="59"/>
        <v>0</v>
      </c>
      <c r="Q179" s="90">
        <f t="shared" si="59"/>
        <v>0</v>
      </c>
      <c r="R179" s="90">
        <f t="shared" si="59"/>
        <v>0</v>
      </c>
      <c r="S179" s="90">
        <f t="shared" si="59"/>
        <v>0</v>
      </c>
      <c r="T179" s="90">
        <f t="shared" si="59"/>
        <v>0</v>
      </c>
      <c r="U179" s="94">
        <f>SUM(I179:T179)</f>
        <v>0</v>
      </c>
      <c r="V179" s="90">
        <f>V177*V178</f>
        <v>0</v>
      </c>
      <c r="W179" s="90">
        <f>W177*W178</f>
        <v>0</v>
      </c>
    </row>
    <row r="180" spans="1:23" s="23" customFormat="1" ht="14.25">
      <c r="A180" s="194"/>
      <c r="B180" s="87" t="s">
        <v>61</v>
      </c>
      <c r="C180" s="83" t="s">
        <v>62</v>
      </c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94"/>
      <c r="V180" s="57"/>
      <c r="W180" s="57"/>
    </row>
    <row r="181" spans="1:23" s="23" customFormat="1" ht="15">
      <c r="A181" s="70"/>
      <c r="B181" s="69" t="s">
        <v>69</v>
      </c>
      <c r="C181" s="60"/>
      <c r="D181" s="90">
        <f>SUM(D150,D156,D162,D167,D173,D179)</f>
        <v>0</v>
      </c>
      <c r="E181" s="90">
        <f aca="true" t="shared" si="60" ref="E181:W181">SUM(E150,E156,E162,E167,E173,E179)</f>
        <v>0</v>
      </c>
      <c r="F181" s="90">
        <f t="shared" si="60"/>
        <v>0</v>
      </c>
      <c r="G181" s="90">
        <f t="shared" si="60"/>
        <v>0</v>
      </c>
      <c r="H181" s="90">
        <f t="shared" si="60"/>
        <v>0</v>
      </c>
      <c r="I181" s="90">
        <f t="shared" si="60"/>
        <v>0</v>
      </c>
      <c r="J181" s="90">
        <f t="shared" si="60"/>
        <v>0</v>
      </c>
      <c r="K181" s="90">
        <f t="shared" si="60"/>
        <v>0</v>
      </c>
      <c r="L181" s="90">
        <f t="shared" si="60"/>
        <v>0</v>
      </c>
      <c r="M181" s="90">
        <f t="shared" si="60"/>
        <v>0</v>
      </c>
      <c r="N181" s="90">
        <f t="shared" si="60"/>
        <v>0</v>
      </c>
      <c r="O181" s="90">
        <f t="shared" si="60"/>
        <v>0</v>
      </c>
      <c r="P181" s="90">
        <f t="shared" si="60"/>
        <v>0</v>
      </c>
      <c r="Q181" s="90">
        <f t="shared" si="60"/>
        <v>0</v>
      </c>
      <c r="R181" s="90">
        <f t="shared" si="60"/>
        <v>0</v>
      </c>
      <c r="S181" s="90">
        <f t="shared" si="60"/>
        <v>0</v>
      </c>
      <c r="T181" s="90">
        <f t="shared" si="60"/>
        <v>0</v>
      </c>
      <c r="U181" s="90">
        <f t="shared" si="60"/>
        <v>0</v>
      </c>
      <c r="V181" s="90">
        <f t="shared" si="60"/>
        <v>0</v>
      </c>
      <c r="W181" s="90">
        <f t="shared" si="60"/>
        <v>0</v>
      </c>
    </row>
    <row r="182" spans="1:23" s="23" customFormat="1" ht="14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</row>
    <row r="183" spans="1:23" s="23" customFormat="1" ht="15">
      <c r="A183" s="191" t="s">
        <v>66</v>
      </c>
      <c r="B183" s="44" t="s">
        <v>65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</row>
    <row r="184" spans="1:23" s="23" customFormat="1" ht="15">
      <c r="A184" s="191"/>
      <c r="B184" s="93" t="s">
        <v>18</v>
      </c>
      <c r="C184" s="95"/>
      <c r="D184" s="65">
        <f>D159</f>
        <v>9</v>
      </c>
      <c r="E184" s="65">
        <f>E159</f>
        <v>10</v>
      </c>
      <c r="F184" s="65">
        <f>F159</f>
        <v>11</v>
      </c>
      <c r="G184" s="65">
        <f>G159</f>
        <v>12</v>
      </c>
      <c r="H184" s="65">
        <f aca="true" t="shared" si="61" ref="H184:W184">H159</f>
        <v>2013</v>
      </c>
      <c r="I184" s="65">
        <f t="shared" si="61"/>
        <v>1</v>
      </c>
      <c r="J184" s="65">
        <f t="shared" si="61"/>
        <v>2</v>
      </c>
      <c r="K184" s="65">
        <f t="shared" si="61"/>
        <v>3</v>
      </c>
      <c r="L184" s="65">
        <f t="shared" si="61"/>
        <v>4</v>
      </c>
      <c r="M184" s="65">
        <f t="shared" si="61"/>
        <v>5</v>
      </c>
      <c r="N184" s="65">
        <f t="shared" si="61"/>
        <v>6</v>
      </c>
      <c r="O184" s="65">
        <f t="shared" si="61"/>
        <v>7</v>
      </c>
      <c r="P184" s="65">
        <f t="shared" si="61"/>
        <v>8</v>
      </c>
      <c r="Q184" s="65">
        <f t="shared" si="61"/>
        <v>9</v>
      </c>
      <c r="R184" s="65">
        <f t="shared" si="61"/>
        <v>10</v>
      </c>
      <c r="S184" s="65">
        <f t="shared" si="61"/>
        <v>11</v>
      </c>
      <c r="T184" s="65">
        <f t="shared" si="61"/>
        <v>12</v>
      </c>
      <c r="U184" s="65">
        <f t="shared" si="61"/>
        <v>2014</v>
      </c>
      <c r="V184" s="65">
        <f t="shared" si="61"/>
        <v>2015</v>
      </c>
      <c r="W184" s="65">
        <f t="shared" si="61"/>
        <v>2016</v>
      </c>
    </row>
    <row r="185" spans="1:23" s="23" customFormat="1" ht="14.25">
      <c r="A185" s="191"/>
      <c r="B185" s="87" t="s">
        <v>16</v>
      </c>
      <c r="C185" s="83" t="s">
        <v>19</v>
      </c>
      <c r="D185" s="57"/>
      <c r="E185" s="57"/>
      <c r="F185" s="57"/>
      <c r="G185" s="57"/>
      <c r="H185" s="94">
        <f>IF(SUM(D185:G185)=0,0,AVERAGE(D185:G185))</f>
        <v>0</v>
      </c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94">
        <f>IF(SUM(I185:T185)=0,0,AVERAGE(I185:T185))</f>
        <v>0</v>
      </c>
      <c r="V185" s="57"/>
      <c r="W185" s="57"/>
    </row>
    <row r="186" spans="1:23" s="23" customFormat="1" ht="14.25">
      <c r="A186" s="191"/>
      <c r="B186" s="87" t="s">
        <v>20</v>
      </c>
      <c r="C186" s="83" t="s">
        <v>104</v>
      </c>
      <c r="D186" s="57"/>
      <c r="E186" s="57"/>
      <c r="F186" s="57"/>
      <c r="G186" s="57"/>
      <c r="H186" s="94">
        <f>IF(H185=0,0,H187/H185)</f>
        <v>0</v>
      </c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94">
        <f>IF(U185=0,0,U187/U185)</f>
        <v>0</v>
      </c>
      <c r="V186" s="57"/>
      <c r="W186" s="57"/>
    </row>
    <row r="187" spans="1:23" s="23" customFormat="1" ht="14.25">
      <c r="A187" s="191"/>
      <c r="B187" s="87" t="s">
        <v>17</v>
      </c>
      <c r="C187" s="83" t="s">
        <v>2</v>
      </c>
      <c r="D187" s="90">
        <f>D185*D186</f>
        <v>0</v>
      </c>
      <c r="E187" s="90">
        <f>E185*E186</f>
        <v>0</v>
      </c>
      <c r="F187" s="90">
        <f>F185*F186</f>
        <v>0</v>
      </c>
      <c r="G187" s="90">
        <f>G185*G186</f>
        <v>0</v>
      </c>
      <c r="H187" s="94">
        <f>SUM(D187:G187)</f>
        <v>0</v>
      </c>
      <c r="I187" s="90">
        <f aca="true" t="shared" si="62" ref="I187:T187">I185*I186</f>
        <v>0</v>
      </c>
      <c r="J187" s="90">
        <f t="shared" si="62"/>
        <v>0</v>
      </c>
      <c r="K187" s="90">
        <f t="shared" si="62"/>
        <v>0</v>
      </c>
      <c r="L187" s="90">
        <f t="shared" si="62"/>
        <v>0</v>
      </c>
      <c r="M187" s="90">
        <f t="shared" si="62"/>
        <v>0</v>
      </c>
      <c r="N187" s="90">
        <f t="shared" si="62"/>
        <v>0</v>
      </c>
      <c r="O187" s="90">
        <f t="shared" si="62"/>
        <v>0</v>
      </c>
      <c r="P187" s="90">
        <f t="shared" si="62"/>
        <v>0</v>
      </c>
      <c r="Q187" s="90">
        <f t="shared" si="62"/>
        <v>0</v>
      </c>
      <c r="R187" s="90">
        <f t="shared" si="62"/>
        <v>0</v>
      </c>
      <c r="S187" s="90">
        <f t="shared" si="62"/>
        <v>0</v>
      </c>
      <c r="T187" s="90">
        <f t="shared" si="62"/>
        <v>0</v>
      </c>
      <c r="U187" s="94">
        <f>SUM(I187:T187)</f>
        <v>0</v>
      </c>
      <c r="V187" s="90">
        <f>V185*V186</f>
        <v>0</v>
      </c>
      <c r="W187" s="90">
        <f>W185*W186</f>
        <v>0</v>
      </c>
    </row>
    <row r="188" spans="1:23" s="23" customFormat="1" ht="14.25">
      <c r="A188" s="191"/>
      <c r="B188" s="87" t="s">
        <v>61</v>
      </c>
      <c r="C188" s="83" t="s">
        <v>62</v>
      </c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94"/>
      <c r="V188" s="57"/>
      <c r="W188" s="57"/>
    </row>
    <row r="189" spans="1:23" s="23" customFormat="1" ht="15">
      <c r="A189" s="191"/>
      <c r="B189" s="83"/>
      <c r="C189" s="8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1:23" s="23" customFormat="1" ht="15">
      <c r="A190" s="191"/>
      <c r="B190" s="93" t="s">
        <v>18</v>
      </c>
      <c r="C190" s="95"/>
      <c r="D190" s="65">
        <f>D184</f>
        <v>9</v>
      </c>
      <c r="E190" s="65">
        <f>E184</f>
        <v>10</v>
      </c>
      <c r="F190" s="65">
        <f>F184</f>
        <v>11</v>
      </c>
      <c r="G190" s="65">
        <f>G184</f>
        <v>12</v>
      </c>
      <c r="H190" s="65">
        <f aca="true" t="shared" si="63" ref="H190:W190">H184</f>
        <v>2013</v>
      </c>
      <c r="I190" s="65">
        <f t="shared" si="63"/>
        <v>1</v>
      </c>
      <c r="J190" s="65">
        <f t="shared" si="63"/>
        <v>2</v>
      </c>
      <c r="K190" s="65">
        <f t="shared" si="63"/>
        <v>3</v>
      </c>
      <c r="L190" s="65">
        <f t="shared" si="63"/>
        <v>4</v>
      </c>
      <c r="M190" s="65">
        <f t="shared" si="63"/>
        <v>5</v>
      </c>
      <c r="N190" s="65">
        <f t="shared" si="63"/>
        <v>6</v>
      </c>
      <c r="O190" s="65">
        <f t="shared" si="63"/>
        <v>7</v>
      </c>
      <c r="P190" s="65">
        <f t="shared" si="63"/>
        <v>8</v>
      </c>
      <c r="Q190" s="65">
        <f t="shared" si="63"/>
        <v>9</v>
      </c>
      <c r="R190" s="65">
        <f t="shared" si="63"/>
        <v>10</v>
      </c>
      <c r="S190" s="65">
        <f t="shared" si="63"/>
        <v>11</v>
      </c>
      <c r="T190" s="65">
        <f t="shared" si="63"/>
        <v>12</v>
      </c>
      <c r="U190" s="65">
        <f t="shared" si="63"/>
        <v>2014</v>
      </c>
      <c r="V190" s="65">
        <f t="shared" si="63"/>
        <v>2015</v>
      </c>
      <c r="W190" s="65">
        <f t="shared" si="63"/>
        <v>2016</v>
      </c>
    </row>
    <row r="191" spans="1:23" s="23" customFormat="1" ht="14.25">
      <c r="A191" s="191"/>
      <c r="B191" s="87" t="s">
        <v>16</v>
      </c>
      <c r="C191" s="83" t="s">
        <v>19</v>
      </c>
      <c r="D191" s="57"/>
      <c r="E191" s="57"/>
      <c r="F191" s="57"/>
      <c r="G191" s="57"/>
      <c r="H191" s="94">
        <f>IF(SUM(D191:G191)=0,0,AVERAGE(D191:G191))</f>
        <v>0</v>
      </c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94">
        <f>IF(SUM(I191:T191)=0,0,AVERAGE(I191:T191))</f>
        <v>0</v>
      </c>
      <c r="V191" s="57"/>
      <c r="W191" s="57"/>
    </row>
    <row r="192" spans="1:23" s="23" customFormat="1" ht="14.25">
      <c r="A192" s="191"/>
      <c r="B192" s="87" t="s">
        <v>20</v>
      </c>
      <c r="C192" s="83" t="s">
        <v>104</v>
      </c>
      <c r="D192" s="57"/>
      <c r="E192" s="57"/>
      <c r="F192" s="57"/>
      <c r="G192" s="57"/>
      <c r="H192" s="94">
        <f>IF(H191=0,0,H193/H191)</f>
        <v>0</v>
      </c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94">
        <f>IF(U191=0,0,U193/U191)</f>
        <v>0</v>
      </c>
      <c r="V192" s="57"/>
      <c r="W192" s="57"/>
    </row>
    <row r="193" spans="1:23" s="23" customFormat="1" ht="14.25">
      <c r="A193" s="191"/>
      <c r="B193" s="87" t="s">
        <v>17</v>
      </c>
      <c r="C193" s="83" t="s">
        <v>2</v>
      </c>
      <c r="D193" s="90">
        <f>D191*D192</f>
        <v>0</v>
      </c>
      <c r="E193" s="90">
        <f>E191*E192</f>
        <v>0</v>
      </c>
      <c r="F193" s="90">
        <f>F191*F192</f>
        <v>0</v>
      </c>
      <c r="G193" s="90">
        <f>G191*G192</f>
        <v>0</v>
      </c>
      <c r="H193" s="94">
        <f>SUM(D193:G193)</f>
        <v>0</v>
      </c>
      <c r="I193" s="90">
        <f aca="true" t="shared" si="64" ref="I193:T193">I191*I192</f>
        <v>0</v>
      </c>
      <c r="J193" s="90">
        <f t="shared" si="64"/>
        <v>0</v>
      </c>
      <c r="K193" s="90">
        <f t="shared" si="64"/>
        <v>0</v>
      </c>
      <c r="L193" s="90">
        <f t="shared" si="64"/>
        <v>0</v>
      </c>
      <c r="M193" s="90">
        <f t="shared" si="64"/>
        <v>0</v>
      </c>
      <c r="N193" s="90">
        <f t="shared" si="64"/>
        <v>0</v>
      </c>
      <c r="O193" s="90">
        <f t="shared" si="64"/>
        <v>0</v>
      </c>
      <c r="P193" s="90">
        <f t="shared" si="64"/>
        <v>0</v>
      </c>
      <c r="Q193" s="90">
        <f t="shared" si="64"/>
        <v>0</v>
      </c>
      <c r="R193" s="90">
        <f t="shared" si="64"/>
        <v>0</v>
      </c>
      <c r="S193" s="90">
        <f t="shared" si="64"/>
        <v>0</v>
      </c>
      <c r="T193" s="90">
        <f t="shared" si="64"/>
        <v>0</v>
      </c>
      <c r="U193" s="94">
        <f>SUM(I193:T193)</f>
        <v>0</v>
      </c>
      <c r="V193" s="90">
        <f>V191*V192</f>
        <v>0</v>
      </c>
      <c r="W193" s="90">
        <f>W191*W192</f>
        <v>0</v>
      </c>
    </row>
    <row r="194" spans="1:23" s="23" customFormat="1" ht="14.25">
      <c r="A194" s="191"/>
      <c r="B194" s="87" t="s">
        <v>61</v>
      </c>
      <c r="C194" s="83" t="s">
        <v>62</v>
      </c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94"/>
      <c r="V194" s="57"/>
      <c r="W194" s="57"/>
    </row>
    <row r="195" spans="1:23" s="23" customFormat="1" ht="15">
      <c r="A195" s="191"/>
      <c r="B195" s="83"/>
      <c r="C195" s="8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1:23" s="23" customFormat="1" ht="15">
      <c r="A196" s="191"/>
      <c r="B196" s="93" t="s">
        <v>18</v>
      </c>
      <c r="C196" s="95"/>
      <c r="D196" s="65">
        <f>D190</f>
        <v>9</v>
      </c>
      <c r="E196" s="65">
        <f>E190</f>
        <v>10</v>
      </c>
      <c r="F196" s="65">
        <f>F190</f>
        <v>11</v>
      </c>
      <c r="G196" s="65">
        <f>G190</f>
        <v>12</v>
      </c>
      <c r="H196" s="65">
        <f aca="true" t="shared" si="65" ref="H196:W196">H190</f>
        <v>2013</v>
      </c>
      <c r="I196" s="65">
        <f t="shared" si="65"/>
        <v>1</v>
      </c>
      <c r="J196" s="65">
        <f t="shared" si="65"/>
        <v>2</v>
      </c>
      <c r="K196" s="65">
        <f t="shared" si="65"/>
        <v>3</v>
      </c>
      <c r="L196" s="65">
        <f t="shared" si="65"/>
        <v>4</v>
      </c>
      <c r="M196" s="65">
        <f t="shared" si="65"/>
        <v>5</v>
      </c>
      <c r="N196" s="65">
        <f t="shared" si="65"/>
        <v>6</v>
      </c>
      <c r="O196" s="65">
        <f t="shared" si="65"/>
        <v>7</v>
      </c>
      <c r="P196" s="65">
        <f t="shared" si="65"/>
        <v>8</v>
      </c>
      <c r="Q196" s="65">
        <f t="shared" si="65"/>
        <v>9</v>
      </c>
      <c r="R196" s="65">
        <f t="shared" si="65"/>
        <v>10</v>
      </c>
      <c r="S196" s="65">
        <f t="shared" si="65"/>
        <v>11</v>
      </c>
      <c r="T196" s="65">
        <f t="shared" si="65"/>
        <v>12</v>
      </c>
      <c r="U196" s="65">
        <f t="shared" si="65"/>
        <v>2014</v>
      </c>
      <c r="V196" s="65">
        <f t="shared" si="65"/>
        <v>2015</v>
      </c>
      <c r="W196" s="65">
        <f t="shared" si="65"/>
        <v>2016</v>
      </c>
    </row>
    <row r="197" spans="1:23" s="23" customFormat="1" ht="14.25">
      <c r="A197" s="191"/>
      <c r="B197" s="87" t="s">
        <v>16</v>
      </c>
      <c r="C197" s="83" t="s">
        <v>19</v>
      </c>
      <c r="D197" s="57"/>
      <c r="E197" s="57"/>
      <c r="F197" s="57"/>
      <c r="G197" s="57"/>
      <c r="H197" s="94">
        <f>IF(SUM(D197:G197)=0,0,AVERAGE(D197:G197))</f>
        <v>0</v>
      </c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94">
        <f>IF(SUM(I197:T197)=0,0,AVERAGE(I197:T197))</f>
        <v>0</v>
      </c>
      <c r="V197" s="57"/>
      <c r="W197" s="57"/>
    </row>
    <row r="198" spans="1:23" s="23" customFormat="1" ht="14.25">
      <c r="A198" s="191"/>
      <c r="B198" s="87" t="s">
        <v>20</v>
      </c>
      <c r="C198" s="83" t="s">
        <v>104</v>
      </c>
      <c r="D198" s="57"/>
      <c r="E198" s="57"/>
      <c r="F198" s="57"/>
      <c r="G198" s="57"/>
      <c r="H198" s="94">
        <f>IF(H197=0,0,H199/H197)</f>
        <v>0</v>
      </c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94">
        <f>IF(U197=0,0,U199/U197)</f>
        <v>0</v>
      </c>
      <c r="V198" s="57"/>
      <c r="W198" s="57"/>
    </row>
    <row r="199" spans="1:23" s="23" customFormat="1" ht="14.25">
      <c r="A199" s="191"/>
      <c r="B199" s="87" t="s">
        <v>17</v>
      </c>
      <c r="C199" s="83" t="s">
        <v>2</v>
      </c>
      <c r="D199" s="90">
        <f>D197*D198</f>
        <v>0</v>
      </c>
      <c r="E199" s="90">
        <f>E197*E198</f>
        <v>0</v>
      </c>
      <c r="F199" s="90">
        <f>F197*F198</f>
        <v>0</v>
      </c>
      <c r="G199" s="90">
        <f>G197*G198</f>
        <v>0</v>
      </c>
      <c r="H199" s="94">
        <f>SUM(D199:G199)</f>
        <v>0</v>
      </c>
      <c r="I199" s="90">
        <f aca="true" t="shared" si="66" ref="I199:T199">I197*I198</f>
        <v>0</v>
      </c>
      <c r="J199" s="90">
        <f t="shared" si="66"/>
        <v>0</v>
      </c>
      <c r="K199" s="90">
        <f t="shared" si="66"/>
        <v>0</v>
      </c>
      <c r="L199" s="90">
        <f t="shared" si="66"/>
        <v>0</v>
      </c>
      <c r="M199" s="90">
        <f t="shared" si="66"/>
        <v>0</v>
      </c>
      <c r="N199" s="90">
        <f t="shared" si="66"/>
        <v>0</v>
      </c>
      <c r="O199" s="90">
        <f t="shared" si="66"/>
        <v>0</v>
      </c>
      <c r="P199" s="90">
        <f t="shared" si="66"/>
        <v>0</v>
      </c>
      <c r="Q199" s="90">
        <f t="shared" si="66"/>
        <v>0</v>
      </c>
      <c r="R199" s="90">
        <f t="shared" si="66"/>
        <v>0</v>
      </c>
      <c r="S199" s="90">
        <f t="shared" si="66"/>
        <v>0</v>
      </c>
      <c r="T199" s="90">
        <f t="shared" si="66"/>
        <v>0</v>
      </c>
      <c r="U199" s="94">
        <f>SUM(I199:T199)</f>
        <v>0</v>
      </c>
      <c r="V199" s="90">
        <f>V197*V198</f>
        <v>0</v>
      </c>
      <c r="W199" s="90">
        <f>W197*W198</f>
        <v>0</v>
      </c>
    </row>
    <row r="200" spans="1:23" s="23" customFormat="1" ht="14.25">
      <c r="A200" s="191"/>
      <c r="B200" s="87" t="s">
        <v>61</v>
      </c>
      <c r="C200" s="83" t="s">
        <v>62</v>
      </c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94"/>
      <c r="V200" s="57"/>
      <c r="W200" s="57"/>
    </row>
    <row r="201" spans="1:23" s="23" customFormat="1" ht="15">
      <c r="A201" s="191"/>
      <c r="B201" s="93" t="s">
        <v>18</v>
      </c>
      <c r="C201" s="95"/>
      <c r="D201" s="65">
        <f aca="true" t="shared" si="67" ref="D201:W201">D176</f>
        <v>9</v>
      </c>
      <c r="E201" s="65">
        <f t="shared" si="67"/>
        <v>10</v>
      </c>
      <c r="F201" s="65">
        <f t="shared" si="67"/>
        <v>11</v>
      </c>
      <c r="G201" s="65">
        <f t="shared" si="67"/>
        <v>12</v>
      </c>
      <c r="H201" s="65">
        <f t="shared" si="67"/>
        <v>2013</v>
      </c>
      <c r="I201" s="65">
        <f t="shared" si="67"/>
        <v>1</v>
      </c>
      <c r="J201" s="65">
        <f t="shared" si="67"/>
        <v>2</v>
      </c>
      <c r="K201" s="65">
        <f t="shared" si="67"/>
        <v>3</v>
      </c>
      <c r="L201" s="65">
        <f t="shared" si="67"/>
        <v>4</v>
      </c>
      <c r="M201" s="65">
        <f t="shared" si="67"/>
        <v>5</v>
      </c>
      <c r="N201" s="65">
        <f t="shared" si="67"/>
        <v>6</v>
      </c>
      <c r="O201" s="65">
        <f t="shared" si="67"/>
        <v>7</v>
      </c>
      <c r="P201" s="65">
        <f t="shared" si="67"/>
        <v>8</v>
      </c>
      <c r="Q201" s="65">
        <f t="shared" si="67"/>
        <v>9</v>
      </c>
      <c r="R201" s="65">
        <f t="shared" si="67"/>
        <v>10</v>
      </c>
      <c r="S201" s="65">
        <f t="shared" si="67"/>
        <v>11</v>
      </c>
      <c r="T201" s="65">
        <f t="shared" si="67"/>
        <v>12</v>
      </c>
      <c r="U201" s="65">
        <f t="shared" si="67"/>
        <v>2014</v>
      </c>
      <c r="V201" s="65">
        <f t="shared" si="67"/>
        <v>2015</v>
      </c>
      <c r="W201" s="65">
        <f t="shared" si="67"/>
        <v>2016</v>
      </c>
    </row>
    <row r="202" spans="1:23" s="23" customFormat="1" ht="14.25">
      <c r="A202" s="191"/>
      <c r="B202" s="87" t="s">
        <v>16</v>
      </c>
      <c r="C202" s="83" t="s">
        <v>19</v>
      </c>
      <c r="D202" s="57"/>
      <c r="E202" s="57"/>
      <c r="F202" s="57"/>
      <c r="G202" s="57"/>
      <c r="H202" s="94">
        <f>IF(SUM(D202:G202)=0,0,AVERAGE(D202:G202))</f>
        <v>0</v>
      </c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94">
        <f>IF(SUM(I202:T202)=0,0,AVERAGE(I202:T202))</f>
        <v>0</v>
      </c>
      <c r="V202" s="57"/>
      <c r="W202" s="57"/>
    </row>
    <row r="203" spans="1:23" s="23" customFormat="1" ht="14.25">
      <c r="A203" s="191"/>
      <c r="B203" s="87" t="s">
        <v>20</v>
      </c>
      <c r="C203" s="83" t="s">
        <v>104</v>
      </c>
      <c r="D203" s="57"/>
      <c r="E203" s="57"/>
      <c r="F203" s="57"/>
      <c r="G203" s="57"/>
      <c r="H203" s="94">
        <f>IF(H202=0,0,H204/H202)</f>
        <v>0</v>
      </c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94">
        <f>IF(U202=0,0,U204/U202)</f>
        <v>0</v>
      </c>
      <c r="V203" s="57"/>
      <c r="W203" s="57"/>
    </row>
    <row r="204" spans="1:23" s="23" customFormat="1" ht="14.25">
      <c r="A204" s="191"/>
      <c r="B204" s="87" t="s">
        <v>17</v>
      </c>
      <c r="C204" s="83" t="s">
        <v>2</v>
      </c>
      <c r="D204" s="90">
        <f>D202*D203</f>
        <v>0</v>
      </c>
      <c r="E204" s="90">
        <f>E202*E203</f>
        <v>0</v>
      </c>
      <c r="F204" s="90">
        <f>F202*F203</f>
        <v>0</v>
      </c>
      <c r="G204" s="90">
        <f>G202*G203</f>
        <v>0</v>
      </c>
      <c r="H204" s="94">
        <f>SUM(D204:G204)</f>
        <v>0</v>
      </c>
      <c r="I204" s="90">
        <f aca="true" t="shared" si="68" ref="I204:T204">I202*I203</f>
        <v>0</v>
      </c>
      <c r="J204" s="90">
        <f t="shared" si="68"/>
        <v>0</v>
      </c>
      <c r="K204" s="90">
        <f t="shared" si="68"/>
        <v>0</v>
      </c>
      <c r="L204" s="90">
        <f t="shared" si="68"/>
        <v>0</v>
      </c>
      <c r="M204" s="90">
        <f t="shared" si="68"/>
        <v>0</v>
      </c>
      <c r="N204" s="90">
        <f t="shared" si="68"/>
        <v>0</v>
      </c>
      <c r="O204" s="90">
        <f t="shared" si="68"/>
        <v>0</v>
      </c>
      <c r="P204" s="90">
        <f t="shared" si="68"/>
        <v>0</v>
      </c>
      <c r="Q204" s="90">
        <f t="shared" si="68"/>
        <v>0</v>
      </c>
      <c r="R204" s="90">
        <f t="shared" si="68"/>
        <v>0</v>
      </c>
      <c r="S204" s="90">
        <f t="shared" si="68"/>
        <v>0</v>
      </c>
      <c r="T204" s="90">
        <f t="shared" si="68"/>
        <v>0</v>
      </c>
      <c r="U204" s="94">
        <f>SUM(I204:T204)</f>
        <v>0</v>
      </c>
      <c r="V204" s="90">
        <f>V202*V203</f>
        <v>0</v>
      </c>
      <c r="W204" s="90">
        <f>W202*W203</f>
        <v>0</v>
      </c>
    </row>
    <row r="205" spans="1:23" s="23" customFormat="1" ht="14.25">
      <c r="A205" s="191"/>
      <c r="B205" s="87" t="s">
        <v>61</v>
      </c>
      <c r="C205" s="83" t="s">
        <v>62</v>
      </c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94"/>
      <c r="V205" s="57"/>
      <c r="W205" s="57"/>
    </row>
    <row r="206" spans="1:23" s="23" customFormat="1" ht="15">
      <c r="A206" s="191"/>
      <c r="B206" s="83"/>
      <c r="C206" s="8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1:23" s="23" customFormat="1" ht="15">
      <c r="A207" s="191"/>
      <c r="B207" s="93" t="s">
        <v>18</v>
      </c>
      <c r="C207" s="95"/>
      <c r="D207" s="65">
        <f aca="true" t="shared" si="69" ref="D207:W207">D201</f>
        <v>9</v>
      </c>
      <c r="E207" s="65">
        <f t="shared" si="69"/>
        <v>10</v>
      </c>
      <c r="F207" s="65">
        <f t="shared" si="69"/>
        <v>11</v>
      </c>
      <c r="G207" s="65">
        <f t="shared" si="69"/>
        <v>12</v>
      </c>
      <c r="H207" s="65">
        <f t="shared" si="69"/>
        <v>2013</v>
      </c>
      <c r="I207" s="65">
        <f t="shared" si="69"/>
        <v>1</v>
      </c>
      <c r="J207" s="65">
        <f t="shared" si="69"/>
        <v>2</v>
      </c>
      <c r="K207" s="65">
        <f t="shared" si="69"/>
        <v>3</v>
      </c>
      <c r="L207" s="65">
        <f t="shared" si="69"/>
        <v>4</v>
      </c>
      <c r="M207" s="65">
        <f t="shared" si="69"/>
        <v>5</v>
      </c>
      <c r="N207" s="65">
        <f t="shared" si="69"/>
        <v>6</v>
      </c>
      <c r="O207" s="65">
        <f t="shared" si="69"/>
        <v>7</v>
      </c>
      <c r="P207" s="65">
        <f t="shared" si="69"/>
        <v>8</v>
      </c>
      <c r="Q207" s="65">
        <f t="shared" si="69"/>
        <v>9</v>
      </c>
      <c r="R207" s="65">
        <f t="shared" si="69"/>
        <v>10</v>
      </c>
      <c r="S207" s="65">
        <f t="shared" si="69"/>
        <v>11</v>
      </c>
      <c r="T207" s="65">
        <f t="shared" si="69"/>
        <v>12</v>
      </c>
      <c r="U207" s="65">
        <f t="shared" si="69"/>
        <v>2014</v>
      </c>
      <c r="V207" s="65">
        <f t="shared" si="69"/>
        <v>2015</v>
      </c>
      <c r="W207" s="65">
        <f t="shared" si="69"/>
        <v>2016</v>
      </c>
    </row>
    <row r="208" spans="1:23" s="23" customFormat="1" ht="14.25">
      <c r="A208" s="191"/>
      <c r="B208" s="87" t="s">
        <v>16</v>
      </c>
      <c r="C208" s="83" t="s">
        <v>19</v>
      </c>
      <c r="D208" s="57"/>
      <c r="E208" s="57"/>
      <c r="F208" s="57"/>
      <c r="G208" s="57"/>
      <c r="H208" s="94">
        <f>IF(SUM(D208:G208)=0,0,AVERAGE(D208:G208))</f>
        <v>0</v>
      </c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94">
        <f>IF(SUM(I208:T208)=0,0,AVERAGE(I208:T208))</f>
        <v>0</v>
      </c>
      <c r="V208" s="57"/>
      <c r="W208" s="57"/>
    </row>
    <row r="209" spans="1:23" s="23" customFormat="1" ht="14.25">
      <c r="A209" s="191"/>
      <c r="B209" s="87" t="s">
        <v>20</v>
      </c>
      <c r="C209" s="83" t="s">
        <v>104</v>
      </c>
      <c r="D209" s="57"/>
      <c r="E209" s="57"/>
      <c r="F209" s="57"/>
      <c r="G209" s="57"/>
      <c r="H209" s="94">
        <f>IF(H208=0,0,H210/H208)</f>
        <v>0</v>
      </c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94">
        <f>IF(U208=0,0,U210/U208)</f>
        <v>0</v>
      </c>
      <c r="V209" s="57"/>
      <c r="W209" s="57"/>
    </row>
    <row r="210" spans="1:23" s="23" customFormat="1" ht="14.25">
      <c r="A210" s="191"/>
      <c r="B210" s="87" t="s">
        <v>17</v>
      </c>
      <c r="C210" s="83" t="s">
        <v>2</v>
      </c>
      <c r="D210" s="90">
        <f>D208*D209</f>
        <v>0</v>
      </c>
      <c r="E210" s="90">
        <f>E208*E209</f>
        <v>0</v>
      </c>
      <c r="F210" s="90">
        <f>F208*F209</f>
        <v>0</v>
      </c>
      <c r="G210" s="90">
        <f>G208*G209</f>
        <v>0</v>
      </c>
      <c r="H210" s="94">
        <f>SUM(D210:G210)</f>
        <v>0</v>
      </c>
      <c r="I210" s="90">
        <f aca="true" t="shared" si="70" ref="I210:T210">I208*I209</f>
        <v>0</v>
      </c>
      <c r="J210" s="90">
        <f t="shared" si="70"/>
        <v>0</v>
      </c>
      <c r="K210" s="90">
        <f t="shared" si="70"/>
        <v>0</v>
      </c>
      <c r="L210" s="90">
        <f t="shared" si="70"/>
        <v>0</v>
      </c>
      <c r="M210" s="90">
        <f t="shared" si="70"/>
        <v>0</v>
      </c>
      <c r="N210" s="90">
        <f t="shared" si="70"/>
        <v>0</v>
      </c>
      <c r="O210" s="90">
        <f t="shared" si="70"/>
        <v>0</v>
      </c>
      <c r="P210" s="90">
        <f t="shared" si="70"/>
        <v>0</v>
      </c>
      <c r="Q210" s="90">
        <f t="shared" si="70"/>
        <v>0</v>
      </c>
      <c r="R210" s="90">
        <f t="shared" si="70"/>
        <v>0</v>
      </c>
      <c r="S210" s="90">
        <f t="shared" si="70"/>
        <v>0</v>
      </c>
      <c r="T210" s="90">
        <f t="shared" si="70"/>
        <v>0</v>
      </c>
      <c r="U210" s="94">
        <f>SUM(I210:T210)</f>
        <v>0</v>
      </c>
      <c r="V210" s="90">
        <f>V208*V209</f>
        <v>0</v>
      </c>
      <c r="W210" s="90">
        <f>W208*W209</f>
        <v>0</v>
      </c>
    </row>
    <row r="211" spans="1:23" s="23" customFormat="1" ht="14.25">
      <c r="A211" s="191"/>
      <c r="B211" s="87" t="s">
        <v>61</v>
      </c>
      <c r="C211" s="83" t="s">
        <v>62</v>
      </c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94"/>
      <c r="V211" s="57"/>
      <c r="W211" s="57"/>
    </row>
    <row r="212" spans="1:23" s="23" customFormat="1" ht="15">
      <c r="A212" s="191"/>
      <c r="B212" s="83"/>
      <c r="C212" s="8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1:23" s="23" customFormat="1" ht="15">
      <c r="A213" s="191"/>
      <c r="B213" s="93" t="s">
        <v>18</v>
      </c>
      <c r="C213" s="95"/>
      <c r="D213" s="65">
        <f aca="true" t="shared" si="71" ref="D213:W213">D207</f>
        <v>9</v>
      </c>
      <c r="E213" s="65">
        <f t="shared" si="71"/>
        <v>10</v>
      </c>
      <c r="F213" s="65">
        <f t="shared" si="71"/>
        <v>11</v>
      </c>
      <c r="G213" s="65">
        <f t="shared" si="71"/>
        <v>12</v>
      </c>
      <c r="H213" s="65">
        <f t="shared" si="71"/>
        <v>2013</v>
      </c>
      <c r="I213" s="65">
        <f t="shared" si="71"/>
        <v>1</v>
      </c>
      <c r="J213" s="65">
        <f t="shared" si="71"/>
        <v>2</v>
      </c>
      <c r="K213" s="65">
        <f t="shared" si="71"/>
        <v>3</v>
      </c>
      <c r="L213" s="65">
        <f t="shared" si="71"/>
        <v>4</v>
      </c>
      <c r="M213" s="65">
        <f t="shared" si="71"/>
        <v>5</v>
      </c>
      <c r="N213" s="65">
        <f t="shared" si="71"/>
        <v>6</v>
      </c>
      <c r="O213" s="65">
        <f t="shared" si="71"/>
        <v>7</v>
      </c>
      <c r="P213" s="65">
        <f t="shared" si="71"/>
        <v>8</v>
      </c>
      <c r="Q213" s="65">
        <f t="shared" si="71"/>
        <v>9</v>
      </c>
      <c r="R213" s="65">
        <f t="shared" si="71"/>
        <v>10</v>
      </c>
      <c r="S213" s="65">
        <f t="shared" si="71"/>
        <v>11</v>
      </c>
      <c r="T213" s="65">
        <f t="shared" si="71"/>
        <v>12</v>
      </c>
      <c r="U213" s="65">
        <f t="shared" si="71"/>
        <v>2014</v>
      </c>
      <c r="V213" s="65">
        <f t="shared" si="71"/>
        <v>2015</v>
      </c>
      <c r="W213" s="65">
        <f t="shared" si="71"/>
        <v>2016</v>
      </c>
    </row>
    <row r="214" spans="1:23" s="23" customFormat="1" ht="14.25">
      <c r="A214" s="191"/>
      <c r="B214" s="87" t="s">
        <v>16</v>
      </c>
      <c r="C214" s="83" t="s">
        <v>19</v>
      </c>
      <c r="D214" s="57"/>
      <c r="E214" s="57"/>
      <c r="F214" s="57"/>
      <c r="G214" s="57"/>
      <c r="H214" s="94">
        <f>IF(SUM(D214:G214)=0,0,AVERAGE(D214:G214))</f>
        <v>0</v>
      </c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94">
        <f>IF(SUM(I214:T214)=0,0,AVERAGE(I214:T214))</f>
        <v>0</v>
      </c>
      <c r="V214" s="57"/>
      <c r="W214" s="57"/>
    </row>
    <row r="215" spans="1:23" s="23" customFormat="1" ht="14.25">
      <c r="A215" s="191"/>
      <c r="B215" s="87" t="s">
        <v>20</v>
      </c>
      <c r="C215" s="83" t="s">
        <v>104</v>
      </c>
      <c r="D215" s="57"/>
      <c r="E215" s="57"/>
      <c r="F215" s="57"/>
      <c r="G215" s="57"/>
      <c r="H215" s="94">
        <f>IF(H214=0,0,H216/H214)</f>
        <v>0</v>
      </c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94">
        <f>IF(U214=0,0,U216/U214)</f>
        <v>0</v>
      </c>
      <c r="V215" s="57"/>
      <c r="W215" s="57"/>
    </row>
    <row r="216" spans="1:23" s="23" customFormat="1" ht="14.25">
      <c r="A216" s="191"/>
      <c r="B216" s="87" t="s">
        <v>17</v>
      </c>
      <c r="C216" s="83" t="s">
        <v>2</v>
      </c>
      <c r="D216" s="90">
        <f>D214*D215</f>
        <v>0</v>
      </c>
      <c r="E216" s="90">
        <f>E214*E215</f>
        <v>0</v>
      </c>
      <c r="F216" s="90">
        <f>F214*F215</f>
        <v>0</v>
      </c>
      <c r="G216" s="90">
        <f>G214*G215</f>
        <v>0</v>
      </c>
      <c r="H216" s="94">
        <f>SUM(D216:G216)</f>
        <v>0</v>
      </c>
      <c r="I216" s="90">
        <f aca="true" t="shared" si="72" ref="I216:T216">I214*I215</f>
        <v>0</v>
      </c>
      <c r="J216" s="90">
        <f t="shared" si="72"/>
        <v>0</v>
      </c>
      <c r="K216" s="90">
        <f t="shared" si="72"/>
        <v>0</v>
      </c>
      <c r="L216" s="90">
        <f t="shared" si="72"/>
        <v>0</v>
      </c>
      <c r="M216" s="90">
        <f t="shared" si="72"/>
        <v>0</v>
      </c>
      <c r="N216" s="90">
        <f t="shared" si="72"/>
        <v>0</v>
      </c>
      <c r="O216" s="90">
        <f t="shared" si="72"/>
        <v>0</v>
      </c>
      <c r="P216" s="90">
        <f t="shared" si="72"/>
        <v>0</v>
      </c>
      <c r="Q216" s="90">
        <f t="shared" si="72"/>
        <v>0</v>
      </c>
      <c r="R216" s="90">
        <f t="shared" si="72"/>
        <v>0</v>
      </c>
      <c r="S216" s="90">
        <f t="shared" si="72"/>
        <v>0</v>
      </c>
      <c r="T216" s="90">
        <f t="shared" si="72"/>
        <v>0</v>
      </c>
      <c r="U216" s="94">
        <f>SUM(I216:T216)</f>
        <v>0</v>
      </c>
      <c r="V216" s="90">
        <f>V214*V215</f>
        <v>0</v>
      </c>
      <c r="W216" s="90">
        <f>W214*W215</f>
        <v>0</v>
      </c>
    </row>
    <row r="217" spans="1:23" s="23" customFormat="1" ht="14.25">
      <c r="A217" s="191"/>
      <c r="B217" s="87" t="s">
        <v>61</v>
      </c>
      <c r="C217" s="83" t="s">
        <v>62</v>
      </c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94"/>
      <c r="V217" s="57"/>
      <c r="W217" s="57"/>
    </row>
    <row r="218" spans="1:23" s="23" customFormat="1" ht="15">
      <c r="A218" s="191"/>
      <c r="B218" s="69" t="s">
        <v>92</v>
      </c>
      <c r="C218" s="60"/>
      <c r="D218" s="90">
        <f>SUM(D187,D193,D199,D204,D210,D216)</f>
        <v>0</v>
      </c>
      <c r="E218" s="90">
        <f aca="true" t="shared" si="73" ref="E218:W218">SUM(E187,E193,E199,E204,E210,E216)</f>
        <v>0</v>
      </c>
      <c r="F218" s="90">
        <f t="shared" si="73"/>
        <v>0</v>
      </c>
      <c r="G218" s="90">
        <f t="shared" si="73"/>
        <v>0</v>
      </c>
      <c r="H218" s="90">
        <f t="shared" si="73"/>
        <v>0</v>
      </c>
      <c r="I218" s="90">
        <f t="shared" si="73"/>
        <v>0</v>
      </c>
      <c r="J218" s="90">
        <f t="shared" si="73"/>
        <v>0</v>
      </c>
      <c r="K218" s="90">
        <f t="shared" si="73"/>
        <v>0</v>
      </c>
      <c r="L218" s="90">
        <f t="shared" si="73"/>
        <v>0</v>
      </c>
      <c r="M218" s="90">
        <f t="shared" si="73"/>
        <v>0</v>
      </c>
      <c r="N218" s="90">
        <f t="shared" si="73"/>
        <v>0</v>
      </c>
      <c r="O218" s="90">
        <f t="shared" si="73"/>
        <v>0</v>
      </c>
      <c r="P218" s="90">
        <f t="shared" si="73"/>
        <v>0</v>
      </c>
      <c r="Q218" s="90">
        <f t="shared" si="73"/>
        <v>0</v>
      </c>
      <c r="R218" s="90">
        <f t="shared" si="73"/>
        <v>0</v>
      </c>
      <c r="S218" s="90">
        <f t="shared" si="73"/>
        <v>0</v>
      </c>
      <c r="T218" s="90">
        <f t="shared" si="73"/>
        <v>0</v>
      </c>
      <c r="U218" s="90">
        <f t="shared" si="73"/>
        <v>0</v>
      </c>
      <c r="V218" s="90">
        <f t="shared" si="73"/>
        <v>0</v>
      </c>
      <c r="W218" s="90">
        <f t="shared" si="73"/>
        <v>0</v>
      </c>
    </row>
    <row r="219" spans="1:23" s="23" customFormat="1" ht="14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s="23" customFormat="1" ht="15" thickBo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s="23" customFormat="1" ht="20.25" customHeight="1">
      <c r="A221" s="188" t="s">
        <v>66</v>
      </c>
      <c r="B221" s="34" t="s">
        <v>25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</row>
    <row r="222" spans="1:23" s="23" customFormat="1" ht="15">
      <c r="A222" s="189"/>
      <c r="B222" s="93" t="s">
        <v>18</v>
      </c>
      <c r="C222" s="95"/>
      <c r="D222" s="65">
        <f>D196</f>
        <v>9</v>
      </c>
      <c r="E222" s="65">
        <f>E196</f>
        <v>10</v>
      </c>
      <c r="F222" s="65">
        <f>F196</f>
        <v>11</v>
      </c>
      <c r="G222" s="65">
        <f>G196</f>
        <v>12</v>
      </c>
      <c r="H222" s="65">
        <f aca="true" t="shared" si="74" ref="H222:W222">H196</f>
        <v>2013</v>
      </c>
      <c r="I222" s="65">
        <f t="shared" si="74"/>
        <v>1</v>
      </c>
      <c r="J222" s="65">
        <f t="shared" si="74"/>
        <v>2</v>
      </c>
      <c r="K222" s="65">
        <f t="shared" si="74"/>
        <v>3</v>
      </c>
      <c r="L222" s="65">
        <f t="shared" si="74"/>
        <v>4</v>
      </c>
      <c r="M222" s="65">
        <f t="shared" si="74"/>
        <v>5</v>
      </c>
      <c r="N222" s="65">
        <f t="shared" si="74"/>
        <v>6</v>
      </c>
      <c r="O222" s="65">
        <f t="shared" si="74"/>
        <v>7</v>
      </c>
      <c r="P222" s="65">
        <f t="shared" si="74"/>
        <v>8</v>
      </c>
      <c r="Q222" s="65">
        <f t="shared" si="74"/>
        <v>9</v>
      </c>
      <c r="R222" s="65">
        <f t="shared" si="74"/>
        <v>10</v>
      </c>
      <c r="S222" s="65">
        <f t="shared" si="74"/>
        <v>11</v>
      </c>
      <c r="T222" s="65">
        <f t="shared" si="74"/>
        <v>12</v>
      </c>
      <c r="U222" s="65">
        <f t="shared" si="74"/>
        <v>2014</v>
      </c>
      <c r="V222" s="65">
        <f t="shared" si="74"/>
        <v>2015</v>
      </c>
      <c r="W222" s="65">
        <f t="shared" si="74"/>
        <v>2016</v>
      </c>
    </row>
    <row r="223" spans="1:23" s="23" customFormat="1" ht="14.25">
      <c r="A223" s="189"/>
      <c r="B223" s="87" t="s">
        <v>16</v>
      </c>
      <c r="C223" s="83" t="s">
        <v>19</v>
      </c>
      <c r="D223" s="57"/>
      <c r="E223" s="57"/>
      <c r="F223" s="57"/>
      <c r="G223" s="57"/>
      <c r="H223" s="94">
        <f>IF(SUM(D223:G223)=0,0,AVERAGE(D223:G223))</f>
        <v>0</v>
      </c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94">
        <f>IF(SUM(I223:T223)=0,0,AVERAGE(I223:T223))</f>
        <v>0</v>
      </c>
      <c r="V223" s="57"/>
      <c r="W223" s="57"/>
    </row>
    <row r="224" spans="1:23" s="23" customFormat="1" ht="14.25">
      <c r="A224" s="189"/>
      <c r="B224" s="87" t="s">
        <v>20</v>
      </c>
      <c r="C224" s="83" t="s">
        <v>104</v>
      </c>
      <c r="D224" s="57"/>
      <c r="E224" s="57"/>
      <c r="F224" s="57"/>
      <c r="G224" s="57"/>
      <c r="H224" s="94">
        <f>IF(H223=0,0,H225/H223)</f>
        <v>0</v>
      </c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94">
        <f>IF(U223=0,0,U225/U223)</f>
        <v>0</v>
      </c>
      <c r="V224" s="57"/>
      <c r="W224" s="57"/>
    </row>
    <row r="225" spans="1:23" s="23" customFormat="1" ht="14.25">
      <c r="A225" s="189"/>
      <c r="B225" s="87" t="s">
        <v>17</v>
      </c>
      <c r="C225" s="83" t="s">
        <v>2</v>
      </c>
      <c r="D225" s="90">
        <f>D223*D224</f>
        <v>0</v>
      </c>
      <c r="E225" s="90">
        <f>E223*E224</f>
        <v>0</v>
      </c>
      <c r="F225" s="90">
        <f>F223*F224</f>
        <v>0</v>
      </c>
      <c r="G225" s="90">
        <f>G223*G224</f>
        <v>0</v>
      </c>
      <c r="H225" s="94">
        <f>SUM(D225:G225)</f>
        <v>0</v>
      </c>
      <c r="I225" s="90">
        <f aca="true" t="shared" si="75" ref="I225:T225">I223*I224</f>
        <v>0</v>
      </c>
      <c r="J225" s="90">
        <f t="shared" si="75"/>
        <v>0</v>
      </c>
      <c r="K225" s="90">
        <f t="shared" si="75"/>
        <v>0</v>
      </c>
      <c r="L225" s="90">
        <f t="shared" si="75"/>
        <v>0</v>
      </c>
      <c r="M225" s="90">
        <f t="shared" si="75"/>
        <v>0</v>
      </c>
      <c r="N225" s="90">
        <f t="shared" si="75"/>
        <v>0</v>
      </c>
      <c r="O225" s="90">
        <f t="shared" si="75"/>
        <v>0</v>
      </c>
      <c r="P225" s="90">
        <f t="shared" si="75"/>
        <v>0</v>
      </c>
      <c r="Q225" s="90">
        <f t="shared" si="75"/>
        <v>0</v>
      </c>
      <c r="R225" s="90">
        <f t="shared" si="75"/>
        <v>0</v>
      </c>
      <c r="S225" s="90">
        <f t="shared" si="75"/>
        <v>0</v>
      </c>
      <c r="T225" s="90">
        <f t="shared" si="75"/>
        <v>0</v>
      </c>
      <c r="U225" s="94">
        <f>SUM(I225:T225)</f>
        <v>0</v>
      </c>
      <c r="V225" s="90">
        <f>V223*V224</f>
        <v>0</v>
      </c>
      <c r="W225" s="90">
        <f>W223*W224</f>
        <v>0</v>
      </c>
    </row>
    <row r="226" spans="1:23" s="23" customFormat="1" ht="14.25">
      <c r="A226" s="189"/>
      <c r="B226" s="87" t="s">
        <v>61</v>
      </c>
      <c r="C226" s="83" t="s">
        <v>62</v>
      </c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94"/>
      <c r="V226" s="57"/>
      <c r="W226" s="57"/>
    </row>
    <row r="227" spans="1:23" s="23" customFormat="1" ht="14.25">
      <c r="A227" s="189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s="23" customFormat="1" ht="15">
      <c r="A228" s="189"/>
      <c r="B228" s="93" t="s">
        <v>18</v>
      </c>
      <c r="C228" s="95"/>
      <c r="D228" s="65">
        <f>D222</f>
        <v>9</v>
      </c>
      <c r="E228" s="65">
        <f>E222</f>
        <v>10</v>
      </c>
      <c r="F228" s="65">
        <f>F222</f>
        <v>11</v>
      </c>
      <c r="G228" s="65">
        <f>G222</f>
        <v>12</v>
      </c>
      <c r="H228" s="65">
        <f aca="true" t="shared" si="76" ref="H228:W228">H222</f>
        <v>2013</v>
      </c>
      <c r="I228" s="65">
        <f t="shared" si="76"/>
        <v>1</v>
      </c>
      <c r="J228" s="65">
        <f t="shared" si="76"/>
        <v>2</v>
      </c>
      <c r="K228" s="65">
        <f t="shared" si="76"/>
        <v>3</v>
      </c>
      <c r="L228" s="65">
        <f t="shared" si="76"/>
        <v>4</v>
      </c>
      <c r="M228" s="65">
        <f t="shared" si="76"/>
        <v>5</v>
      </c>
      <c r="N228" s="65">
        <f t="shared" si="76"/>
        <v>6</v>
      </c>
      <c r="O228" s="65">
        <f t="shared" si="76"/>
        <v>7</v>
      </c>
      <c r="P228" s="65">
        <f t="shared" si="76"/>
        <v>8</v>
      </c>
      <c r="Q228" s="65">
        <f t="shared" si="76"/>
        <v>9</v>
      </c>
      <c r="R228" s="65">
        <f t="shared" si="76"/>
        <v>10</v>
      </c>
      <c r="S228" s="65">
        <f t="shared" si="76"/>
        <v>11</v>
      </c>
      <c r="T228" s="65">
        <f t="shared" si="76"/>
        <v>12</v>
      </c>
      <c r="U228" s="65">
        <f t="shared" si="76"/>
        <v>2014</v>
      </c>
      <c r="V228" s="65">
        <f t="shared" si="76"/>
        <v>2015</v>
      </c>
      <c r="W228" s="65">
        <f t="shared" si="76"/>
        <v>2016</v>
      </c>
    </row>
    <row r="229" spans="1:23" s="23" customFormat="1" ht="14.25">
      <c r="A229" s="189"/>
      <c r="B229" s="87" t="s">
        <v>16</v>
      </c>
      <c r="C229" s="83" t="s">
        <v>19</v>
      </c>
      <c r="D229" s="57"/>
      <c r="E229" s="57"/>
      <c r="F229" s="57"/>
      <c r="G229" s="57"/>
      <c r="H229" s="94">
        <f>IF(SUM(D229:G229)=0,0,AVERAGE(D229:G229))</f>
        <v>0</v>
      </c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94">
        <f>IF(SUM(I229:T229)=0,0,AVERAGE(I229:T229))</f>
        <v>0</v>
      </c>
      <c r="V229" s="57"/>
      <c r="W229" s="57"/>
    </row>
    <row r="230" spans="1:23" s="23" customFormat="1" ht="14.25">
      <c r="A230" s="189"/>
      <c r="B230" s="87" t="s">
        <v>20</v>
      </c>
      <c r="C230" s="83" t="s">
        <v>104</v>
      </c>
      <c r="D230" s="57"/>
      <c r="E230" s="57"/>
      <c r="F230" s="57"/>
      <c r="G230" s="57"/>
      <c r="H230" s="94">
        <f>IF(H229=0,0,H231/H229)</f>
        <v>0</v>
      </c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94">
        <f>IF(U229=0,0,U231/U229)</f>
        <v>0</v>
      </c>
      <c r="V230" s="57"/>
      <c r="W230" s="57"/>
    </row>
    <row r="231" spans="1:23" s="23" customFormat="1" ht="14.25">
      <c r="A231" s="189"/>
      <c r="B231" s="87" t="s">
        <v>17</v>
      </c>
      <c r="C231" s="83" t="s">
        <v>2</v>
      </c>
      <c r="D231" s="90">
        <f>D229*D230</f>
        <v>0</v>
      </c>
      <c r="E231" s="90">
        <f>E229*E230</f>
        <v>0</v>
      </c>
      <c r="F231" s="90">
        <f>F229*F230</f>
        <v>0</v>
      </c>
      <c r="G231" s="90">
        <f>G229*G230</f>
        <v>0</v>
      </c>
      <c r="H231" s="94">
        <f>SUM(D231:G231)</f>
        <v>0</v>
      </c>
      <c r="I231" s="90">
        <f aca="true" t="shared" si="77" ref="I231:T231">I229*I230</f>
        <v>0</v>
      </c>
      <c r="J231" s="90">
        <f t="shared" si="77"/>
        <v>0</v>
      </c>
      <c r="K231" s="90">
        <f t="shared" si="77"/>
        <v>0</v>
      </c>
      <c r="L231" s="90">
        <f t="shared" si="77"/>
        <v>0</v>
      </c>
      <c r="M231" s="90">
        <f t="shared" si="77"/>
        <v>0</v>
      </c>
      <c r="N231" s="90">
        <f t="shared" si="77"/>
        <v>0</v>
      </c>
      <c r="O231" s="90">
        <f t="shared" si="77"/>
        <v>0</v>
      </c>
      <c r="P231" s="90">
        <f t="shared" si="77"/>
        <v>0</v>
      </c>
      <c r="Q231" s="90">
        <f t="shared" si="77"/>
        <v>0</v>
      </c>
      <c r="R231" s="90">
        <f t="shared" si="77"/>
        <v>0</v>
      </c>
      <c r="S231" s="90">
        <f t="shared" si="77"/>
        <v>0</v>
      </c>
      <c r="T231" s="90">
        <f t="shared" si="77"/>
        <v>0</v>
      </c>
      <c r="U231" s="94">
        <f>SUM(I231:T231)</f>
        <v>0</v>
      </c>
      <c r="V231" s="90">
        <f>V229*V230</f>
        <v>0</v>
      </c>
      <c r="W231" s="90">
        <f>W229*W230</f>
        <v>0</v>
      </c>
    </row>
    <row r="232" spans="1:23" s="23" customFormat="1" ht="14.25">
      <c r="A232" s="189"/>
      <c r="B232" s="87" t="s">
        <v>61</v>
      </c>
      <c r="C232" s="83" t="s">
        <v>62</v>
      </c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94"/>
      <c r="V232" s="57"/>
      <c r="W232" s="57"/>
    </row>
    <row r="233" spans="1:23" s="23" customFormat="1" ht="14.25">
      <c r="A233" s="189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s="23" customFormat="1" ht="15">
      <c r="A234" s="189"/>
      <c r="B234" s="93" t="s">
        <v>18</v>
      </c>
      <c r="C234" s="95"/>
      <c r="D234" s="65">
        <f>D228</f>
        <v>9</v>
      </c>
      <c r="E234" s="65">
        <f>E228</f>
        <v>10</v>
      </c>
      <c r="F234" s="65">
        <f>F228</f>
        <v>11</v>
      </c>
      <c r="G234" s="65">
        <f>G228</f>
        <v>12</v>
      </c>
      <c r="H234" s="65">
        <f aca="true" t="shared" si="78" ref="H234:W234">H228</f>
        <v>2013</v>
      </c>
      <c r="I234" s="65">
        <f t="shared" si="78"/>
        <v>1</v>
      </c>
      <c r="J234" s="65">
        <f t="shared" si="78"/>
        <v>2</v>
      </c>
      <c r="K234" s="65">
        <f t="shared" si="78"/>
        <v>3</v>
      </c>
      <c r="L234" s="65">
        <f t="shared" si="78"/>
        <v>4</v>
      </c>
      <c r="M234" s="65">
        <f t="shared" si="78"/>
        <v>5</v>
      </c>
      <c r="N234" s="65">
        <f t="shared" si="78"/>
        <v>6</v>
      </c>
      <c r="O234" s="65">
        <f t="shared" si="78"/>
        <v>7</v>
      </c>
      <c r="P234" s="65">
        <f t="shared" si="78"/>
        <v>8</v>
      </c>
      <c r="Q234" s="65">
        <f t="shared" si="78"/>
        <v>9</v>
      </c>
      <c r="R234" s="65">
        <f t="shared" si="78"/>
        <v>10</v>
      </c>
      <c r="S234" s="65">
        <f t="shared" si="78"/>
        <v>11</v>
      </c>
      <c r="T234" s="65">
        <f t="shared" si="78"/>
        <v>12</v>
      </c>
      <c r="U234" s="65">
        <f t="shared" si="78"/>
        <v>2014</v>
      </c>
      <c r="V234" s="65">
        <f t="shared" si="78"/>
        <v>2015</v>
      </c>
      <c r="W234" s="65">
        <f t="shared" si="78"/>
        <v>2016</v>
      </c>
    </row>
    <row r="235" spans="1:23" s="23" customFormat="1" ht="14.25">
      <c r="A235" s="189"/>
      <c r="B235" s="87" t="s">
        <v>16</v>
      </c>
      <c r="C235" s="83" t="s">
        <v>19</v>
      </c>
      <c r="D235" s="57"/>
      <c r="E235" s="57"/>
      <c r="F235" s="57"/>
      <c r="G235" s="57"/>
      <c r="H235" s="94">
        <f>IF(SUM(D235:G235)=0,0,AVERAGE(D235:G235))</f>
        <v>0</v>
      </c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94">
        <f>IF(SUM(I235:T235)=0,0,AVERAGE(I235:T235))</f>
        <v>0</v>
      </c>
      <c r="V235" s="57"/>
      <c r="W235" s="57"/>
    </row>
    <row r="236" spans="1:23" s="23" customFormat="1" ht="14.25">
      <c r="A236" s="189"/>
      <c r="B236" s="87" t="s">
        <v>20</v>
      </c>
      <c r="C236" s="83"/>
      <c r="D236" s="57"/>
      <c r="E236" s="57"/>
      <c r="F236" s="57"/>
      <c r="G236" s="57"/>
      <c r="H236" s="94">
        <f>IF(H235=0,0,H237/H235)</f>
        <v>0</v>
      </c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94">
        <f>IF(U235=0,0,U237/U235)</f>
        <v>0</v>
      </c>
      <c r="V236" s="57"/>
      <c r="W236" s="57"/>
    </row>
    <row r="237" spans="1:23" s="23" customFormat="1" ht="14.25">
      <c r="A237" s="189"/>
      <c r="B237" s="87" t="s">
        <v>17</v>
      </c>
      <c r="C237" s="83" t="s">
        <v>2</v>
      </c>
      <c r="D237" s="90">
        <f>D235*D236</f>
        <v>0</v>
      </c>
      <c r="E237" s="90">
        <f>E235*E236</f>
        <v>0</v>
      </c>
      <c r="F237" s="90">
        <f>F235*F236</f>
        <v>0</v>
      </c>
      <c r="G237" s="90">
        <f>G235*G236</f>
        <v>0</v>
      </c>
      <c r="H237" s="94">
        <f>SUM(D237:G237)</f>
        <v>0</v>
      </c>
      <c r="I237" s="90">
        <f aca="true" t="shared" si="79" ref="I237:T237">I235*I236</f>
        <v>0</v>
      </c>
      <c r="J237" s="90">
        <f t="shared" si="79"/>
        <v>0</v>
      </c>
      <c r="K237" s="90">
        <f t="shared" si="79"/>
        <v>0</v>
      </c>
      <c r="L237" s="90">
        <f t="shared" si="79"/>
        <v>0</v>
      </c>
      <c r="M237" s="90">
        <f t="shared" si="79"/>
        <v>0</v>
      </c>
      <c r="N237" s="90">
        <f t="shared" si="79"/>
        <v>0</v>
      </c>
      <c r="O237" s="90">
        <f t="shared" si="79"/>
        <v>0</v>
      </c>
      <c r="P237" s="90">
        <f t="shared" si="79"/>
        <v>0</v>
      </c>
      <c r="Q237" s="90">
        <f t="shared" si="79"/>
        <v>0</v>
      </c>
      <c r="R237" s="90">
        <f t="shared" si="79"/>
        <v>0</v>
      </c>
      <c r="S237" s="90">
        <f t="shared" si="79"/>
        <v>0</v>
      </c>
      <c r="T237" s="90">
        <f t="shared" si="79"/>
        <v>0</v>
      </c>
      <c r="U237" s="94">
        <f>SUM(I237:T237)</f>
        <v>0</v>
      </c>
      <c r="V237" s="90">
        <f>V235*V236</f>
        <v>0</v>
      </c>
      <c r="W237" s="90">
        <f>W235*W236</f>
        <v>0</v>
      </c>
    </row>
    <row r="238" spans="1:23" s="23" customFormat="1" ht="14.25">
      <c r="A238" s="189"/>
      <c r="B238" s="87" t="s">
        <v>61</v>
      </c>
      <c r="C238" s="83" t="s">
        <v>62</v>
      </c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94"/>
      <c r="V238" s="57"/>
      <c r="W238" s="57"/>
    </row>
    <row r="239" spans="1:23" s="23" customFormat="1" ht="15" thickBot="1">
      <c r="A239" s="189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s="23" customFormat="1" ht="15.75" thickBot="1">
      <c r="A240" s="190"/>
      <c r="B240" s="64" t="s">
        <v>26</v>
      </c>
      <c r="C240" s="63"/>
      <c r="D240" s="98">
        <f>SUM(D225,D231,D237)</f>
        <v>0</v>
      </c>
      <c r="E240" s="98">
        <f>SUM(E225,E231,E237)</f>
        <v>0</v>
      </c>
      <c r="F240" s="98">
        <f>SUM(F225,F231,F237)</f>
        <v>0</v>
      </c>
      <c r="G240" s="98">
        <f>SUM(G225,G231,G237)</f>
        <v>0</v>
      </c>
      <c r="H240" s="98">
        <f aca="true" t="shared" si="80" ref="H240:W240">SUM(H225,H231,H237)</f>
        <v>0</v>
      </c>
      <c r="I240" s="98">
        <f t="shared" si="80"/>
        <v>0</v>
      </c>
      <c r="J240" s="98">
        <f t="shared" si="80"/>
        <v>0</v>
      </c>
      <c r="K240" s="98">
        <f t="shared" si="80"/>
        <v>0</v>
      </c>
      <c r="L240" s="98">
        <f t="shared" si="80"/>
        <v>0</v>
      </c>
      <c r="M240" s="98">
        <f t="shared" si="80"/>
        <v>0</v>
      </c>
      <c r="N240" s="98">
        <f t="shared" si="80"/>
        <v>0</v>
      </c>
      <c r="O240" s="98">
        <f t="shared" si="80"/>
        <v>0</v>
      </c>
      <c r="P240" s="98">
        <f t="shared" si="80"/>
        <v>0</v>
      </c>
      <c r="Q240" s="98">
        <f t="shared" si="80"/>
        <v>0</v>
      </c>
      <c r="R240" s="98">
        <f t="shared" si="80"/>
        <v>0</v>
      </c>
      <c r="S240" s="98">
        <f t="shared" si="80"/>
        <v>0</v>
      </c>
      <c r="T240" s="98">
        <f t="shared" si="80"/>
        <v>0</v>
      </c>
      <c r="U240" s="98">
        <f t="shared" si="80"/>
        <v>0</v>
      </c>
      <c r="V240" s="98">
        <f t="shared" si="80"/>
        <v>0</v>
      </c>
      <c r="W240" s="98">
        <f t="shared" si="80"/>
        <v>0</v>
      </c>
    </row>
    <row r="241" spans="1:23" s="23" customFormat="1" ht="14.25">
      <c r="A241" s="36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s="23" customFormat="1" ht="15" thickBot="1">
      <c r="A242" s="36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s="23" customFormat="1" ht="20.25" customHeight="1">
      <c r="A243" s="188" t="s">
        <v>58</v>
      </c>
      <c r="B243" s="34" t="s">
        <v>70</v>
      </c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</row>
    <row r="244" spans="1:23" s="23" customFormat="1" ht="15">
      <c r="A244" s="189"/>
      <c r="B244" s="93" t="s">
        <v>18</v>
      </c>
      <c r="C244" s="95"/>
      <c r="D244" s="65">
        <f>D234</f>
        <v>9</v>
      </c>
      <c r="E244" s="65">
        <f>E234</f>
        <v>10</v>
      </c>
      <c r="F244" s="65">
        <f>F234</f>
        <v>11</v>
      </c>
      <c r="G244" s="65">
        <f>G234</f>
        <v>12</v>
      </c>
      <c r="H244" s="65">
        <f aca="true" t="shared" si="81" ref="H244:W244">H234</f>
        <v>2013</v>
      </c>
      <c r="I244" s="65">
        <f t="shared" si="81"/>
        <v>1</v>
      </c>
      <c r="J244" s="65">
        <f t="shared" si="81"/>
        <v>2</v>
      </c>
      <c r="K244" s="65">
        <f t="shared" si="81"/>
        <v>3</v>
      </c>
      <c r="L244" s="65">
        <f t="shared" si="81"/>
        <v>4</v>
      </c>
      <c r="M244" s="65">
        <f t="shared" si="81"/>
        <v>5</v>
      </c>
      <c r="N244" s="65">
        <f t="shared" si="81"/>
        <v>6</v>
      </c>
      <c r="O244" s="65">
        <f t="shared" si="81"/>
        <v>7</v>
      </c>
      <c r="P244" s="65">
        <f t="shared" si="81"/>
        <v>8</v>
      </c>
      <c r="Q244" s="65">
        <f t="shared" si="81"/>
        <v>9</v>
      </c>
      <c r="R244" s="65">
        <f t="shared" si="81"/>
        <v>10</v>
      </c>
      <c r="S244" s="65">
        <f t="shared" si="81"/>
        <v>11</v>
      </c>
      <c r="T244" s="65">
        <f t="shared" si="81"/>
        <v>12</v>
      </c>
      <c r="U244" s="65">
        <f t="shared" si="81"/>
        <v>2014</v>
      </c>
      <c r="V244" s="65">
        <f t="shared" si="81"/>
        <v>2015</v>
      </c>
      <c r="W244" s="65">
        <f t="shared" si="81"/>
        <v>2016</v>
      </c>
    </row>
    <row r="245" spans="1:23" s="23" customFormat="1" ht="14.25">
      <c r="A245" s="189"/>
      <c r="B245" s="87" t="s">
        <v>16</v>
      </c>
      <c r="C245" s="83" t="s">
        <v>19</v>
      </c>
      <c r="D245" s="57"/>
      <c r="E245" s="57"/>
      <c r="F245" s="57"/>
      <c r="G245" s="57"/>
      <c r="H245" s="94">
        <f>IF(SUM(D245:G245)=0,0,AVERAGE(D245:G245))</f>
        <v>0</v>
      </c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94">
        <f>IF(SUM(I245:T245)=0,0,AVERAGE(I245:T245))</f>
        <v>0</v>
      </c>
      <c r="V245" s="57"/>
      <c r="W245" s="57"/>
    </row>
    <row r="246" spans="1:23" s="23" customFormat="1" ht="14.25">
      <c r="A246" s="189"/>
      <c r="B246" s="87" t="s">
        <v>20</v>
      </c>
      <c r="C246" s="83" t="s">
        <v>104</v>
      </c>
      <c r="D246" s="57"/>
      <c r="E246" s="57"/>
      <c r="F246" s="57"/>
      <c r="G246" s="57"/>
      <c r="H246" s="94">
        <f>IF(H245=0,0,H247/H245)</f>
        <v>0</v>
      </c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94">
        <f>IF(U245=0,0,U247/U245)</f>
        <v>0</v>
      </c>
      <c r="V246" s="57"/>
      <c r="W246" s="57"/>
    </row>
    <row r="247" spans="1:23" s="23" customFormat="1" ht="14.25">
      <c r="A247" s="189"/>
      <c r="B247" s="87" t="s">
        <v>17</v>
      </c>
      <c r="C247" s="83" t="s">
        <v>2</v>
      </c>
      <c r="D247" s="90">
        <f>D245*D246</f>
        <v>0</v>
      </c>
      <c r="E247" s="90">
        <f>E245*E246</f>
        <v>0</v>
      </c>
      <c r="F247" s="90">
        <f>F245*F246</f>
        <v>0</v>
      </c>
      <c r="G247" s="90">
        <f>G245*G246</f>
        <v>0</v>
      </c>
      <c r="H247" s="94">
        <f>SUM(D247:G247)</f>
        <v>0</v>
      </c>
      <c r="I247" s="90">
        <f aca="true" t="shared" si="82" ref="I247:T247">I245*I246</f>
        <v>0</v>
      </c>
      <c r="J247" s="90">
        <f t="shared" si="82"/>
        <v>0</v>
      </c>
      <c r="K247" s="90">
        <f t="shared" si="82"/>
        <v>0</v>
      </c>
      <c r="L247" s="90">
        <f t="shared" si="82"/>
        <v>0</v>
      </c>
      <c r="M247" s="90">
        <f t="shared" si="82"/>
        <v>0</v>
      </c>
      <c r="N247" s="90">
        <f t="shared" si="82"/>
        <v>0</v>
      </c>
      <c r="O247" s="90">
        <f t="shared" si="82"/>
        <v>0</v>
      </c>
      <c r="P247" s="90">
        <f t="shared" si="82"/>
        <v>0</v>
      </c>
      <c r="Q247" s="90">
        <f t="shared" si="82"/>
        <v>0</v>
      </c>
      <c r="R247" s="90">
        <f t="shared" si="82"/>
        <v>0</v>
      </c>
      <c r="S247" s="90">
        <f t="shared" si="82"/>
        <v>0</v>
      </c>
      <c r="T247" s="90">
        <f t="shared" si="82"/>
        <v>0</v>
      </c>
      <c r="U247" s="94">
        <f>SUM(I247:T247)</f>
        <v>0</v>
      </c>
      <c r="V247" s="90">
        <f>V245*V246</f>
        <v>0</v>
      </c>
      <c r="W247" s="90">
        <f>W245*W246</f>
        <v>0</v>
      </c>
    </row>
    <row r="248" spans="1:23" s="23" customFormat="1" ht="14.25">
      <c r="A248" s="189"/>
      <c r="B248" s="87" t="s">
        <v>61</v>
      </c>
      <c r="C248" s="83" t="s">
        <v>62</v>
      </c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94"/>
      <c r="V248" s="57"/>
      <c r="W248" s="57"/>
    </row>
    <row r="249" spans="1:23" s="23" customFormat="1" ht="14.25">
      <c r="A249" s="189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s="23" customFormat="1" ht="15">
      <c r="A250" s="189"/>
      <c r="B250" s="93" t="s">
        <v>18</v>
      </c>
      <c r="C250" s="95"/>
      <c r="D250" s="65">
        <f>D244</f>
        <v>9</v>
      </c>
      <c r="E250" s="65">
        <f>E244</f>
        <v>10</v>
      </c>
      <c r="F250" s="65">
        <f>F244</f>
        <v>11</v>
      </c>
      <c r="G250" s="65">
        <f>G244</f>
        <v>12</v>
      </c>
      <c r="H250" s="65">
        <f aca="true" t="shared" si="83" ref="H250:W250">H244</f>
        <v>2013</v>
      </c>
      <c r="I250" s="65">
        <f t="shared" si="83"/>
        <v>1</v>
      </c>
      <c r="J250" s="65">
        <f t="shared" si="83"/>
        <v>2</v>
      </c>
      <c r="K250" s="65">
        <f t="shared" si="83"/>
        <v>3</v>
      </c>
      <c r="L250" s="65">
        <f t="shared" si="83"/>
        <v>4</v>
      </c>
      <c r="M250" s="65">
        <f t="shared" si="83"/>
        <v>5</v>
      </c>
      <c r="N250" s="65">
        <f t="shared" si="83"/>
        <v>6</v>
      </c>
      <c r="O250" s="65">
        <f t="shared" si="83"/>
        <v>7</v>
      </c>
      <c r="P250" s="65">
        <f t="shared" si="83"/>
        <v>8</v>
      </c>
      <c r="Q250" s="65">
        <f t="shared" si="83"/>
        <v>9</v>
      </c>
      <c r="R250" s="65">
        <f t="shared" si="83"/>
        <v>10</v>
      </c>
      <c r="S250" s="65">
        <f t="shared" si="83"/>
        <v>11</v>
      </c>
      <c r="T250" s="65">
        <f t="shared" si="83"/>
        <v>12</v>
      </c>
      <c r="U250" s="65">
        <f t="shared" si="83"/>
        <v>2014</v>
      </c>
      <c r="V250" s="65">
        <f t="shared" si="83"/>
        <v>2015</v>
      </c>
      <c r="W250" s="65">
        <f t="shared" si="83"/>
        <v>2016</v>
      </c>
    </row>
    <row r="251" spans="1:23" s="23" customFormat="1" ht="14.25">
      <c r="A251" s="189"/>
      <c r="B251" s="87" t="s">
        <v>16</v>
      </c>
      <c r="C251" s="83" t="s">
        <v>19</v>
      </c>
      <c r="D251" s="57"/>
      <c r="E251" s="57"/>
      <c r="F251" s="57"/>
      <c r="G251" s="57"/>
      <c r="H251" s="94">
        <f>IF(SUM(D251:G251)=0,0,AVERAGE(D251:G251))</f>
        <v>0</v>
      </c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94">
        <f>IF(SUM(I251:T251)=0,0,AVERAGE(I251:T251))</f>
        <v>0</v>
      </c>
      <c r="V251" s="57"/>
      <c r="W251" s="57"/>
    </row>
    <row r="252" spans="1:23" s="23" customFormat="1" ht="14.25">
      <c r="A252" s="189"/>
      <c r="B252" s="87" t="s">
        <v>20</v>
      </c>
      <c r="C252" s="83" t="s">
        <v>104</v>
      </c>
      <c r="D252" s="57"/>
      <c r="E252" s="57"/>
      <c r="F252" s="57"/>
      <c r="G252" s="57"/>
      <c r="H252" s="94">
        <f>IF(H251=0,0,H253/H251)</f>
        <v>0</v>
      </c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94">
        <f>IF(U251=0,0,U253/U251)</f>
        <v>0</v>
      </c>
      <c r="V252" s="57"/>
      <c r="W252" s="57"/>
    </row>
    <row r="253" spans="1:23" s="23" customFormat="1" ht="14.25">
      <c r="A253" s="189"/>
      <c r="B253" s="87" t="s">
        <v>17</v>
      </c>
      <c r="C253" s="83" t="s">
        <v>2</v>
      </c>
      <c r="D253" s="90">
        <f>D251*D252</f>
        <v>0</v>
      </c>
      <c r="E253" s="90">
        <f>E251*E252</f>
        <v>0</v>
      </c>
      <c r="F253" s="90">
        <f>F251*F252</f>
        <v>0</v>
      </c>
      <c r="G253" s="90">
        <f>G251*G252</f>
        <v>0</v>
      </c>
      <c r="H253" s="94">
        <f>SUM(D253:G253)</f>
        <v>0</v>
      </c>
      <c r="I253" s="90">
        <f aca="true" t="shared" si="84" ref="I253:T253">I251*I252</f>
        <v>0</v>
      </c>
      <c r="J253" s="90">
        <f t="shared" si="84"/>
        <v>0</v>
      </c>
      <c r="K253" s="90">
        <f t="shared" si="84"/>
        <v>0</v>
      </c>
      <c r="L253" s="90">
        <f t="shared" si="84"/>
        <v>0</v>
      </c>
      <c r="M253" s="90">
        <f t="shared" si="84"/>
        <v>0</v>
      </c>
      <c r="N253" s="90">
        <f t="shared" si="84"/>
        <v>0</v>
      </c>
      <c r="O253" s="90">
        <f t="shared" si="84"/>
        <v>0</v>
      </c>
      <c r="P253" s="90">
        <f t="shared" si="84"/>
        <v>0</v>
      </c>
      <c r="Q253" s="90">
        <f t="shared" si="84"/>
        <v>0</v>
      </c>
      <c r="R253" s="90">
        <f t="shared" si="84"/>
        <v>0</v>
      </c>
      <c r="S253" s="90">
        <f t="shared" si="84"/>
        <v>0</v>
      </c>
      <c r="T253" s="90">
        <f t="shared" si="84"/>
        <v>0</v>
      </c>
      <c r="U253" s="94">
        <f>SUM(I253:T253)</f>
        <v>0</v>
      </c>
      <c r="V253" s="90">
        <f>V251*V252</f>
        <v>0</v>
      </c>
      <c r="W253" s="90">
        <f>W251*W252</f>
        <v>0</v>
      </c>
    </row>
    <row r="254" spans="1:23" s="23" customFormat="1" ht="14.25">
      <c r="A254" s="189"/>
      <c r="B254" s="87" t="s">
        <v>61</v>
      </c>
      <c r="C254" s="83" t="s">
        <v>62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94"/>
      <c r="V254" s="57"/>
      <c r="W254" s="57"/>
    </row>
    <row r="255" spans="1:23" s="23" customFormat="1" ht="14.25">
      <c r="A255" s="189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s="23" customFormat="1" ht="15">
      <c r="A256" s="189"/>
      <c r="B256" s="93" t="s">
        <v>18</v>
      </c>
      <c r="C256" s="95"/>
      <c r="D256" s="65">
        <f>D250</f>
        <v>9</v>
      </c>
      <c r="E256" s="65">
        <f>E250</f>
        <v>10</v>
      </c>
      <c r="F256" s="65">
        <f>F250</f>
        <v>11</v>
      </c>
      <c r="G256" s="65">
        <f>G250</f>
        <v>12</v>
      </c>
      <c r="H256" s="65">
        <f aca="true" t="shared" si="85" ref="H256:W256">H250</f>
        <v>2013</v>
      </c>
      <c r="I256" s="65">
        <f t="shared" si="85"/>
        <v>1</v>
      </c>
      <c r="J256" s="65">
        <f t="shared" si="85"/>
        <v>2</v>
      </c>
      <c r="K256" s="65">
        <f t="shared" si="85"/>
        <v>3</v>
      </c>
      <c r="L256" s="65">
        <f t="shared" si="85"/>
        <v>4</v>
      </c>
      <c r="M256" s="65">
        <f t="shared" si="85"/>
        <v>5</v>
      </c>
      <c r="N256" s="65">
        <f t="shared" si="85"/>
        <v>6</v>
      </c>
      <c r="O256" s="65">
        <f t="shared" si="85"/>
        <v>7</v>
      </c>
      <c r="P256" s="65">
        <f t="shared" si="85"/>
        <v>8</v>
      </c>
      <c r="Q256" s="65">
        <f t="shared" si="85"/>
        <v>9</v>
      </c>
      <c r="R256" s="65">
        <f t="shared" si="85"/>
        <v>10</v>
      </c>
      <c r="S256" s="65">
        <f t="shared" si="85"/>
        <v>11</v>
      </c>
      <c r="T256" s="65">
        <f t="shared" si="85"/>
        <v>12</v>
      </c>
      <c r="U256" s="65">
        <f t="shared" si="85"/>
        <v>2014</v>
      </c>
      <c r="V256" s="65">
        <f t="shared" si="85"/>
        <v>2015</v>
      </c>
      <c r="W256" s="65">
        <f t="shared" si="85"/>
        <v>2016</v>
      </c>
    </row>
    <row r="257" spans="1:23" s="23" customFormat="1" ht="14.25">
      <c r="A257" s="189"/>
      <c r="B257" s="87" t="s">
        <v>16</v>
      </c>
      <c r="C257" s="83" t="s">
        <v>19</v>
      </c>
      <c r="D257" s="57"/>
      <c r="E257" s="57"/>
      <c r="F257" s="57"/>
      <c r="G257" s="57"/>
      <c r="H257" s="94">
        <f>IF(SUM(D257:G257)=0,0,AVERAGE(D257:G257))</f>
        <v>0</v>
      </c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94">
        <f>IF(SUM(I257:T257)=0,0,AVERAGE(I257:T257))</f>
        <v>0</v>
      </c>
      <c r="V257" s="57"/>
      <c r="W257" s="57"/>
    </row>
    <row r="258" spans="1:23" s="23" customFormat="1" ht="14.25">
      <c r="A258" s="189"/>
      <c r="B258" s="87" t="s">
        <v>20</v>
      </c>
      <c r="C258" s="83" t="s">
        <v>104</v>
      </c>
      <c r="D258" s="57"/>
      <c r="E258" s="57"/>
      <c r="F258" s="57"/>
      <c r="G258" s="57"/>
      <c r="H258" s="94">
        <f>IF(H257=0,0,H259/H257)</f>
        <v>0</v>
      </c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94">
        <f>IF(U257=0,0,U259/U257)</f>
        <v>0</v>
      </c>
      <c r="V258" s="57"/>
      <c r="W258" s="57"/>
    </row>
    <row r="259" spans="1:23" s="23" customFormat="1" ht="14.25">
      <c r="A259" s="189"/>
      <c r="B259" s="87" t="s">
        <v>17</v>
      </c>
      <c r="C259" s="83" t="s">
        <v>2</v>
      </c>
      <c r="D259" s="90">
        <f>D257*D258</f>
        <v>0</v>
      </c>
      <c r="E259" s="90">
        <f>E257*E258</f>
        <v>0</v>
      </c>
      <c r="F259" s="90">
        <f>F257*F258</f>
        <v>0</v>
      </c>
      <c r="G259" s="90">
        <f>G257*G258</f>
        <v>0</v>
      </c>
      <c r="H259" s="94">
        <f>SUM(D259:G259)</f>
        <v>0</v>
      </c>
      <c r="I259" s="90">
        <f aca="true" t="shared" si="86" ref="I259:T259">I257*I258</f>
        <v>0</v>
      </c>
      <c r="J259" s="90">
        <f t="shared" si="86"/>
        <v>0</v>
      </c>
      <c r="K259" s="90">
        <f t="shared" si="86"/>
        <v>0</v>
      </c>
      <c r="L259" s="90">
        <f t="shared" si="86"/>
        <v>0</v>
      </c>
      <c r="M259" s="90">
        <f t="shared" si="86"/>
        <v>0</v>
      </c>
      <c r="N259" s="90">
        <f t="shared" si="86"/>
        <v>0</v>
      </c>
      <c r="O259" s="90">
        <f t="shared" si="86"/>
        <v>0</v>
      </c>
      <c r="P259" s="90">
        <f t="shared" si="86"/>
        <v>0</v>
      </c>
      <c r="Q259" s="90">
        <f t="shared" si="86"/>
        <v>0</v>
      </c>
      <c r="R259" s="90">
        <f t="shared" si="86"/>
        <v>0</v>
      </c>
      <c r="S259" s="90">
        <f t="shared" si="86"/>
        <v>0</v>
      </c>
      <c r="T259" s="90">
        <f t="shared" si="86"/>
        <v>0</v>
      </c>
      <c r="U259" s="94">
        <f>SUM(I259:T259)</f>
        <v>0</v>
      </c>
      <c r="V259" s="90">
        <f>V257*V258</f>
        <v>0</v>
      </c>
      <c r="W259" s="90">
        <f>W257*W258</f>
        <v>0</v>
      </c>
    </row>
    <row r="260" spans="1:23" s="23" customFormat="1" ht="15" thickBot="1">
      <c r="A260" s="190"/>
      <c r="B260" s="87" t="s">
        <v>61</v>
      </c>
      <c r="C260" s="83" t="s">
        <v>62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94"/>
      <c r="V260" s="57"/>
      <c r="W260" s="57"/>
    </row>
    <row r="261" spans="1:23" s="23" customFormat="1" ht="15" thickBo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s="23" customFormat="1" ht="15.75" thickBot="1">
      <c r="A262" s="10"/>
      <c r="B262" s="62" t="s">
        <v>27</v>
      </c>
      <c r="C262" s="63"/>
      <c r="D262" s="98">
        <f>SUM(D247,D253,D259)</f>
        <v>0</v>
      </c>
      <c r="E262" s="98">
        <f>SUM(E247,E253,E259)</f>
        <v>0</v>
      </c>
      <c r="F262" s="98">
        <f>SUM(F247,F253,F259)</f>
        <v>0</v>
      </c>
      <c r="G262" s="98">
        <f>SUM(G247,G253,G259)</f>
        <v>0</v>
      </c>
      <c r="H262" s="98">
        <f aca="true" t="shared" si="87" ref="H262:W262">SUM(H247,H253,H259)</f>
        <v>0</v>
      </c>
      <c r="I262" s="98">
        <f t="shared" si="87"/>
        <v>0</v>
      </c>
      <c r="J262" s="98">
        <f t="shared" si="87"/>
        <v>0</v>
      </c>
      <c r="K262" s="98">
        <f t="shared" si="87"/>
        <v>0</v>
      </c>
      <c r="L262" s="98">
        <f t="shared" si="87"/>
        <v>0</v>
      </c>
      <c r="M262" s="98">
        <f t="shared" si="87"/>
        <v>0</v>
      </c>
      <c r="N262" s="98">
        <f t="shared" si="87"/>
        <v>0</v>
      </c>
      <c r="O262" s="98">
        <f t="shared" si="87"/>
        <v>0</v>
      </c>
      <c r="P262" s="98">
        <f t="shared" si="87"/>
        <v>0</v>
      </c>
      <c r="Q262" s="98">
        <f t="shared" si="87"/>
        <v>0</v>
      </c>
      <c r="R262" s="98">
        <f t="shared" si="87"/>
        <v>0</v>
      </c>
      <c r="S262" s="98">
        <f t="shared" si="87"/>
        <v>0</v>
      </c>
      <c r="T262" s="98">
        <f t="shared" si="87"/>
        <v>0</v>
      </c>
      <c r="U262" s="98">
        <f t="shared" si="87"/>
        <v>0</v>
      </c>
      <c r="V262" s="98">
        <f t="shared" si="87"/>
        <v>0</v>
      </c>
      <c r="W262" s="98">
        <f t="shared" si="87"/>
        <v>0</v>
      </c>
    </row>
    <row r="263" spans="1:23" s="23" customFormat="1" ht="15" thickBo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s="23" customFormat="1" ht="20.25" customHeight="1">
      <c r="A264" s="188" t="s">
        <v>66</v>
      </c>
      <c r="B264" s="34" t="s">
        <v>74</v>
      </c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</row>
    <row r="265" spans="1:23" s="23" customFormat="1" ht="15">
      <c r="A265" s="189"/>
      <c r="B265" s="93" t="s">
        <v>18</v>
      </c>
      <c r="C265" s="95"/>
      <c r="D265" s="65">
        <f aca="true" t="shared" si="88" ref="D265:W265">D256</f>
        <v>9</v>
      </c>
      <c r="E265" s="65">
        <f t="shared" si="88"/>
        <v>10</v>
      </c>
      <c r="F265" s="65">
        <f t="shared" si="88"/>
        <v>11</v>
      </c>
      <c r="G265" s="65">
        <f t="shared" si="88"/>
        <v>12</v>
      </c>
      <c r="H265" s="65">
        <f t="shared" si="88"/>
        <v>2013</v>
      </c>
      <c r="I265" s="65">
        <f t="shared" si="88"/>
        <v>1</v>
      </c>
      <c r="J265" s="65">
        <f t="shared" si="88"/>
        <v>2</v>
      </c>
      <c r="K265" s="65">
        <f t="shared" si="88"/>
        <v>3</v>
      </c>
      <c r="L265" s="65">
        <f t="shared" si="88"/>
        <v>4</v>
      </c>
      <c r="M265" s="65">
        <f t="shared" si="88"/>
        <v>5</v>
      </c>
      <c r="N265" s="65">
        <f t="shared" si="88"/>
        <v>6</v>
      </c>
      <c r="O265" s="65">
        <f t="shared" si="88"/>
        <v>7</v>
      </c>
      <c r="P265" s="65">
        <f t="shared" si="88"/>
        <v>8</v>
      </c>
      <c r="Q265" s="65">
        <f t="shared" si="88"/>
        <v>9</v>
      </c>
      <c r="R265" s="65">
        <f t="shared" si="88"/>
        <v>10</v>
      </c>
      <c r="S265" s="65">
        <f t="shared" si="88"/>
        <v>11</v>
      </c>
      <c r="T265" s="65">
        <f t="shared" si="88"/>
        <v>12</v>
      </c>
      <c r="U265" s="65">
        <f t="shared" si="88"/>
        <v>2014</v>
      </c>
      <c r="V265" s="65">
        <f t="shared" si="88"/>
        <v>2015</v>
      </c>
      <c r="W265" s="65">
        <f t="shared" si="88"/>
        <v>2016</v>
      </c>
    </row>
    <row r="266" spans="1:23" s="23" customFormat="1" ht="14.25">
      <c r="A266" s="189"/>
      <c r="B266" s="87" t="s">
        <v>16</v>
      </c>
      <c r="C266" s="83" t="s">
        <v>19</v>
      </c>
      <c r="D266" s="57"/>
      <c r="E266" s="57"/>
      <c r="F266" s="57"/>
      <c r="G266" s="57"/>
      <c r="H266" s="94">
        <f>IF(SUM(D266:G266)=0,0,AVERAGE(D266:G266))</f>
        <v>0</v>
      </c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94">
        <f>IF(SUM(I266:T266)=0,0,AVERAGE(I266:T266))</f>
        <v>0</v>
      </c>
      <c r="V266" s="57"/>
      <c r="W266" s="57"/>
    </row>
    <row r="267" spans="1:23" s="23" customFormat="1" ht="14.25">
      <c r="A267" s="189"/>
      <c r="B267" s="87" t="s">
        <v>20</v>
      </c>
      <c r="C267" s="83" t="s">
        <v>104</v>
      </c>
      <c r="D267" s="57"/>
      <c r="E267" s="57"/>
      <c r="F267" s="57"/>
      <c r="G267" s="57"/>
      <c r="H267" s="94">
        <f>IF(H266=0,0,H268/H266)</f>
        <v>0</v>
      </c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94">
        <f>IF(U266=0,0,U268/U266)</f>
        <v>0</v>
      </c>
      <c r="V267" s="57"/>
      <c r="W267" s="57"/>
    </row>
    <row r="268" spans="1:23" s="23" customFormat="1" ht="14.25">
      <c r="A268" s="189"/>
      <c r="B268" s="87" t="s">
        <v>17</v>
      </c>
      <c r="C268" s="83" t="s">
        <v>2</v>
      </c>
      <c r="D268" s="90">
        <f>D266*D267</f>
        <v>0</v>
      </c>
      <c r="E268" s="90">
        <f>E266*E267</f>
        <v>0</v>
      </c>
      <c r="F268" s="90">
        <f>F266*F267</f>
        <v>0</v>
      </c>
      <c r="G268" s="90">
        <f>G266*G267</f>
        <v>0</v>
      </c>
      <c r="H268" s="94">
        <f>SUM(D268:G268)</f>
        <v>0</v>
      </c>
      <c r="I268" s="90">
        <f aca="true" t="shared" si="89" ref="I268:T268">I266*I267</f>
        <v>0</v>
      </c>
      <c r="J268" s="90">
        <f t="shared" si="89"/>
        <v>0</v>
      </c>
      <c r="K268" s="90">
        <f t="shared" si="89"/>
        <v>0</v>
      </c>
      <c r="L268" s="90">
        <f t="shared" si="89"/>
        <v>0</v>
      </c>
      <c r="M268" s="90">
        <f t="shared" si="89"/>
        <v>0</v>
      </c>
      <c r="N268" s="90">
        <f t="shared" si="89"/>
        <v>0</v>
      </c>
      <c r="O268" s="90">
        <f t="shared" si="89"/>
        <v>0</v>
      </c>
      <c r="P268" s="90">
        <f t="shared" si="89"/>
        <v>0</v>
      </c>
      <c r="Q268" s="90">
        <f t="shared" si="89"/>
        <v>0</v>
      </c>
      <c r="R268" s="90">
        <f t="shared" si="89"/>
        <v>0</v>
      </c>
      <c r="S268" s="90">
        <f t="shared" si="89"/>
        <v>0</v>
      </c>
      <c r="T268" s="90">
        <f t="shared" si="89"/>
        <v>0</v>
      </c>
      <c r="U268" s="94">
        <f>SUM(I268:T268)</f>
        <v>0</v>
      </c>
      <c r="V268" s="90">
        <f>V266*V267</f>
        <v>0</v>
      </c>
      <c r="W268" s="90">
        <f>W266*W267</f>
        <v>0</v>
      </c>
    </row>
    <row r="269" spans="1:23" s="23" customFormat="1" ht="14.25">
      <c r="A269" s="189"/>
      <c r="B269" s="87" t="s">
        <v>61</v>
      </c>
      <c r="C269" s="83" t="s">
        <v>62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94"/>
      <c r="V269" s="57"/>
      <c r="W269" s="57"/>
    </row>
    <row r="270" spans="1:23" s="23" customFormat="1" ht="14.25">
      <c r="A270" s="189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s="23" customFormat="1" ht="15">
      <c r="A271" s="189"/>
      <c r="B271" s="93" t="s">
        <v>18</v>
      </c>
      <c r="C271" s="95"/>
      <c r="D271" s="65">
        <f>D265</f>
        <v>9</v>
      </c>
      <c r="E271" s="65">
        <f>E265</f>
        <v>10</v>
      </c>
      <c r="F271" s="65">
        <f>F265</f>
        <v>11</v>
      </c>
      <c r="G271" s="65">
        <f>G265</f>
        <v>12</v>
      </c>
      <c r="H271" s="65">
        <f>H265</f>
        <v>2013</v>
      </c>
      <c r="I271" s="65">
        <f aca="true" t="shared" si="90" ref="I271:W271">I265</f>
        <v>1</v>
      </c>
      <c r="J271" s="65">
        <f t="shared" si="90"/>
        <v>2</v>
      </c>
      <c r="K271" s="65">
        <f t="shared" si="90"/>
        <v>3</v>
      </c>
      <c r="L271" s="65">
        <f t="shared" si="90"/>
        <v>4</v>
      </c>
      <c r="M271" s="65">
        <f t="shared" si="90"/>
        <v>5</v>
      </c>
      <c r="N271" s="65">
        <f t="shared" si="90"/>
        <v>6</v>
      </c>
      <c r="O271" s="65">
        <f t="shared" si="90"/>
        <v>7</v>
      </c>
      <c r="P271" s="65">
        <f t="shared" si="90"/>
        <v>8</v>
      </c>
      <c r="Q271" s="65">
        <f t="shared" si="90"/>
        <v>9</v>
      </c>
      <c r="R271" s="65">
        <f t="shared" si="90"/>
        <v>10</v>
      </c>
      <c r="S271" s="65">
        <f t="shared" si="90"/>
        <v>11</v>
      </c>
      <c r="T271" s="65">
        <f t="shared" si="90"/>
        <v>12</v>
      </c>
      <c r="U271" s="65">
        <f t="shared" si="90"/>
        <v>2014</v>
      </c>
      <c r="V271" s="65">
        <f t="shared" si="90"/>
        <v>2015</v>
      </c>
      <c r="W271" s="65">
        <f t="shared" si="90"/>
        <v>2016</v>
      </c>
    </row>
    <row r="272" spans="1:23" s="23" customFormat="1" ht="14.25">
      <c r="A272" s="189"/>
      <c r="B272" s="87" t="s">
        <v>16</v>
      </c>
      <c r="C272" s="83" t="s">
        <v>19</v>
      </c>
      <c r="D272" s="57"/>
      <c r="E272" s="57"/>
      <c r="F272" s="57"/>
      <c r="G272" s="57"/>
      <c r="H272" s="94">
        <f>IF(SUM(D272:G272)=0,0,AVERAGE(D272:G272))</f>
        <v>0</v>
      </c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94">
        <f>IF(SUM(I272:T272)=0,0,AVERAGE(I272:T272))</f>
        <v>0</v>
      </c>
      <c r="V272" s="57"/>
      <c r="W272" s="57"/>
    </row>
    <row r="273" spans="1:23" s="23" customFormat="1" ht="14.25">
      <c r="A273" s="189"/>
      <c r="B273" s="87" t="s">
        <v>20</v>
      </c>
      <c r="C273" s="83" t="s">
        <v>104</v>
      </c>
      <c r="D273" s="57"/>
      <c r="E273" s="57"/>
      <c r="F273" s="57"/>
      <c r="G273" s="57"/>
      <c r="H273" s="94">
        <f>IF(H272=0,0,H274/H272)</f>
        <v>0</v>
      </c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94">
        <f>IF(U272=0,0,U274/U272)</f>
        <v>0</v>
      </c>
      <c r="V273" s="57"/>
      <c r="W273" s="57"/>
    </row>
    <row r="274" spans="1:23" s="23" customFormat="1" ht="14.25">
      <c r="A274" s="189"/>
      <c r="B274" s="87" t="s">
        <v>17</v>
      </c>
      <c r="C274" s="83" t="s">
        <v>2</v>
      </c>
      <c r="D274" s="90">
        <f>D272*D273</f>
        <v>0</v>
      </c>
      <c r="E274" s="90">
        <f>E272*E273</f>
        <v>0</v>
      </c>
      <c r="F274" s="90">
        <f>F272*F273</f>
        <v>0</v>
      </c>
      <c r="G274" s="90">
        <f>G272*G273</f>
        <v>0</v>
      </c>
      <c r="H274" s="94">
        <f>SUM(D274:G274)</f>
        <v>0</v>
      </c>
      <c r="I274" s="90">
        <f aca="true" t="shared" si="91" ref="I274:T274">I272*I273</f>
        <v>0</v>
      </c>
      <c r="J274" s="90">
        <f t="shared" si="91"/>
        <v>0</v>
      </c>
      <c r="K274" s="90">
        <f t="shared" si="91"/>
        <v>0</v>
      </c>
      <c r="L274" s="90">
        <f t="shared" si="91"/>
        <v>0</v>
      </c>
      <c r="M274" s="90">
        <f t="shared" si="91"/>
        <v>0</v>
      </c>
      <c r="N274" s="90">
        <f t="shared" si="91"/>
        <v>0</v>
      </c>
      <c r="O274" s="90">
        <f t="shared" si="91"/>
        <v>0</v>
      </c>
      <c r="P274" s="90">
        <f t="shared" si="91"/>
        <v>0</v>
      </c>
      <c r="Q274" s="90">
        <f t="shared" si="91"/>
        <v>0</v>
      </c>
      <c r="R274" s="90">
        <f t="shared" si="91"/>
        <v>0</v>
      </c>
      <c r="S274" s="90">
        <f t="shared" si="91"/>
        <v>0</v>
      </c>
      <c r="T274" s="90">
        <f t="shared" si="91"/>
        <v>0</v>
      </c>
      <c r="U274" s="94">
        <f>SUM(I274:T274)</f>
        <v>0</v>
      </c>
      <c r="V274" s="90">
        <f>V272*V273</f>
        <v>0</v>
      </c>
      <c r="W274" s="90">
        <f>W272*W273</f>
        <v>0</v>
      </c>
    </row>
    <row r="275" spans="1:23" s="23" customFormat="1" ht="14.25">
      <c r="A275" s="189"/>
      <c r="B275" s="87" t="s">
        <v>61</v>
      </c>
      <c r="C275" s="83" t="s">
        <v>62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94"/>
      <c r="V275" s="57"/>
      <c r="W275" s="57"/>
    </row>
    <row r="276" spans="1:23" s="23" customFormat="1" ht="14.25">
      <c r="A276" s="189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s="23" customFormat="1" ht="15">
      <c r="A277" s="189"/>
      <c r="B277" s="93" t="s">
        <v>18</v>
      </c>
      <c r="C277" s="95"/>
      <c r="D277" s="65">
        <f>D271</f>
        <v>9</v>
      </c>
      <c r="E277" s="65">
        <f>E271</f>
        <v>10</v>
      </c>
      <c r="F277" s="65">
        <f>F271</f>
        <v>11</v>
      </c>
      <c r="G277" s="65">
        <f>G271</f>
        <v>12</v>
      </c>
      <c r="H277" s="65">
        <f>H271</f>
        <v>2013</v>
      </c>
      <c r="I277" s="65">
        <f aca="true" t="shared" si="92" ref="I277:W277">I271</f>
        <v>1</v>
      </c>
      <c r="J277" s="65">
        <f t="shared" si="92"/>
        <v>2</v>
      </c>
      <c r="K277" s="65">
        <f t="shared" si="92"/>
        <v>3</v>
      </c>
      <c r="L277" s="65">
        <f t="shared" si="92"/>
        <v>4</v>
      </c>
      <c r="M277" s="65">
        <f t="shared" si="92"/>
        <v>5</v>
      </c>
      <c r="N277" s="65">
        <f t="shared" si="92"/>
        <v>6</v>
      </c>
      <c r="O277" s="65">
        <f t="shared" si="92"/>
        <v>7</v>
      </c>
      <c r="P277" s="65">
        <f t="shared" si="92"/>
        <v>8</v>
      </c>
      <c r="Q277" s="65">
        <f t="shared" si="92"/>
        <v>9</v>
      </c>
      <c r="R277" s="65">
        <f t="shared" si="92"/>
        <v>10</v>
      </c>
      <c r="S277" s="65">
        <f t="shared" si="92"/>
        <v>11</v>
      </c>
      <c r="T277" s="65">
        <f t="shared" si="92"/>
        <v>12</v>
      </c>
      <c r="U277" s="65">
        <f t="shared" si="92"/>
        <v>2014</v>
      </c>
      <c r="V277" s="65">
        <f t="shared" si="92"/>
        <v>2015</v>
      </c>
      <c r="W277" s="65">
        <f t="shared" si="92"/>
        <v>2016</v>
      </c>
    </row>
    <row r="278" spans="1:23" s="23" customFormat="1" ht="14.25">
      <c r="A278" s="189"/>
      <c r="B278" s="87" t="s">
        <v>16</v>
      </c>
      <c r="C278" s="83" t="s">
        <v>19</v>
      </c>
      <c r="D278" s="57"/>
      <c r="E278" s="57"/>
      <c r="F278" s="57"/>
      <c r="G278" s="57"/>
      <c r="H278" s="94">
        <f>IF(SUM(D278:G278)=0,0,AVERAGE(D278:G278))</f>
        <v>0</v>
      </c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94">
        <f>IF(SUM(I278:T278)=0,0,AVERAGE(I278:T278))</f>
        <v>0</v>
      </c>
      <c r="V278" s="57"/>
      <c r="W278" s="57"/>
    </row>
    <row r="279" spans="1:23" s="23" customFormat="1" ht="14.25">
      <c r="A279" s="189"/>
      <c r="B279" s="87" t="s">
        <v>20</v>
      </c>
      <c r="C279" s="83" t="s">
        <v>104</v>
      </c>
      <c r="D279" s="57"/>
      <c r="E279" s="57"/>
      <c r="F279" s="57"/>
      <c r="G279" s="57"/>
      <c r="H279" s="94">
        <f>IF(H278=0,0,H280/H278)</f>
        <v>0</v>
      </c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94">
        <f>IF(U278=0,0,U280/U278)</f>
        <v>0</v>
      </c>
      <c r="V279" s="57"/>
      <c r="W279" s="57"/>
    </row>
    <row r="280" spans="1:23" s="23" customFormat="1" ht="14.25">
      <c r="A280" s="189"/>
      <c r="B280" s="87" t="s">
        <v>17</v>
      </c>
      <c r="C280" s="83" t="s">
        <v>2</v>
      </c>
      <c r="D280" s="90">
        <f>D278*D279</f>
        <v>0</v>
      </c>
      <c r="E280" s="90">
        <f>E278*E279</f>
        <v>0</v>
      </c>
      <c r="F280" s="90">
        <f>F278*F279</f>
        <v>0</v>
      </c>
      <c r="G280" s="90">
        <f>G278*G279</f>
        <v>0</v>
      </c>
      <c r="H280" s="94">
        <f>SUM(D280:G280)</f>
        <v>0</v>
      </c>
      <c r="I280" s="90">
        <f aca="true" t="shared" si="93" ref="I280:T280">I278*I279</f>
        <v>0</v>
      </c>
      <c r="J280" s="90">
        <f t="shared" si="93"/>
        <v>0</v>
      </c>
      <c r="K280" s="90">
        <f t="shared" si="93"/>
        <v>0</v>
      </c>
      <c r="L280" s="90">
        <f t="shared" si="93"/>
        <v>0</v>
      </c>
      <c r="M280" s="90">
        <f t="shared" si="93"/>
        <v>0</v>
      </c>
      <c r="N280" s="90">
        <f t="shared" si="93"/>
        <v>0</v>
      </c>
      <c r="O280" s="90">
        <f t="shared" si="93"/>
        <v>0</v>
      </c>
      <c r="P280" s="90">
        <f t="shared" si="93"/>
        <v>0</v>
      </c>
      <c r="Q280" s="90">
        <f t="shared" si="93"/>
        <v>0</v>
      </c>
      <c r="R280" s="90">
        <f t="shared" si="93"/>
        <v>0</v>
      </c>
      <c r="S280" s="90">
        <f t="shared" si="93"/>
        <v>0</v>
      </c>
      <c r="T280" s="90">
        <f t="shared" si="93"/>
        <v>0</v>
      </c>
      <c r="U280" s="94">
        <f>SUM(I280:T280)</f>
        <v>0</v>
      </c>
      <c r="V280" s="90">
        <f>V278*V279</f>
        <v>0</v>
      </c>
      <c r="W280" s="90">
        <f>W278*W279</f>
        <v>0</v>
      </c>
    </row>
    <row r="281" spans="1:23" s="23" customFormat="1" ht="15" thickBot="1">
      <c r="A281" s="190"/>
      <c r="B281" s="87" t="s">
        <v>61</v>
      </c>
      <c r="C281" s="83" t="s">
        <v>62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94"/>
      <c r="V281" s="57"/>
      <c r="W281" s="57"/>
    </row>
    <row r="282" spans="1:23" s="23" customFormat="1" ht="15" thickBot="1">
      <c r="A282" s="37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1:23" s="23" customFormat="1" ht="15.75" thickBot="1">
      <c r="A283" s="36"/>
      <c r="B283" s="64" t="s">
        <v>27</v>
      </c>
      <c r="C283" s="63"/>
      <c r="D283" s="98">
        <f>SUM(D268,D274,D280)</f>
        <v>0</v>
      </c>
      <c r="E283" s="98">
        <f>SUM(E268,E274,E280)</f>
        <v>0</v>
      </c>
      <c r="F283" s="98">
        <f>SUM(F268,F274,F280)</f>
        <v>0</v>
      </c>
      <c r="G283" s="98">
        <f>SUM(G268,G274,G280)</f>
        <v>0</v>
      </c>
      <c r="H283" s="98">
        <f>SUM(H268,H274,H280)</f>
        <v>0</v>
      </c>
      <c r="I283" s="98">
        <f aca="true" t="shared" si="94" ref="I283:W283">SUM(I268,I274,I280)</f>
        <v>0</v>
      </c>
      <c r="J283" s="98">
        <f t="shared" si="94"/>
        <v>0</v>
      </c>
      <c r="K283" s="98">
        <f t="shared" si="94"/>
        <v>0</v>
      </c>
      <c r="L283" s="98">
        <f t="shared" si="94"/>
        <v>0</v>
      </c>
      <c r="M283" s="98">
        <f t="shared" si="94"/>
        <v>0</v>
      </c>
      <c r="N283" s="98">
        <f t="shared" si="94"/>
        <v>0</v>
      </c>
      <c r="O283" s="98">
        <f t="shared" si="94"/>
        <v>0</v>
      </c>
      <c r="P283" s="98">
        <f t="shared" si="94"/>
        <v>0</v>
      </c>
      <c r="Q283" s="98">
        <f t="shared" si="94"/>
        <v>0</v>
      </c>
      <c r="R283" s="98">
        <f t="shared" si="94"/>
        <v>0</v>
      </c>
      <c r="S283" s="98">
        <f t="shared" si="94"/>
        <v>0</v>
      </c>
      <c r="T283" s="98">
        <f t="shared" si="94"/>
        <v>0</v>
      </c>
      <c r="U283" s="98">
        <f t="shared" si="94"/>
        <v>0</v>
      </c>
      <c r="V283" s="98">
        <f t="shared" si="94"/>
        <v>0</v>
      </c>
      <c r="W283" s="98">
        <f t="shared" si="94"/>
        <v>0</v>
      </c>
    </row>
    <row r="541" spans="2:23" ht="14.25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</row>
    <row r="542" spans="2:23" ht="14.25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</row>
    <row r="543" spans="2:23" ht="14.25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</row>
    <row r="544" spans="2:23" ht="14.25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</row>
    <row r="545" spans="2:23" ht="14.25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</row>
    <row r="546" spans="2:23" ht="14.25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</row>
    <row r="547" spans="2:23" ht="14.25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</row>
    <row r="548" spans="2:23" ht="14.25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</row>
    <row r="549" spans="2:23" ht="14.25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</row>
    <row r="550" spans="2:23" ht="14.25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</row>
    <row r="551" spans="2:23" ht="14.25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</row>
    <row r="552" spans="2:23" ht="14.25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</row>
    <row r="553" spans="2:23" ht="14.25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</row>
    <row r="554" spans="2:23" ht="14.25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</row>
    <row r="555" spans="2:23" ht="14.25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</row>
    <row r="556" spans="2:23" ht="14.25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</row>
    <row r="557" spans="2:23" ht="14.25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</row>
    <row r="558" spans="2:23" ht="14.25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</row>
    <row r="559" spans="2:23" ht="14.25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</row>
    <row r="560" spans="2:23" ht="14.25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</row>
    <row r="561" spans="2:23" ht="14.25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</row>
    <row r="562" spans="2:23" ht="14.25"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</row>
    <row r="563" spans="2:23" ht="14.25"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</row>
    <row r="564" spans="2:23" ht="14.25"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</row>
    <row r="565" spans="2:23" ht="14.25"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</row>
    <row r="566" spans="2:23" ht="14.25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</row>
    <row r="567" spans="2:23" ht="14.25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</row>
    <row r="568" spans="2:23" ht="14.25"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</row>
    <row r="569" spans="2:23" ht="14.25"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</row>
    <row r="570" spans="2:23" ht="14.25"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</row>
    <row r="571" spans="2:23" ht="14.25"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</row>
    <row r="572" spans="2:23" ht="14.25"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</row>
    <row r="573" spans="2:23" ht="14.25"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</row>
    <row r="574" spans="2:23" ht="14.25"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</row>
    <row r="575" spans="2:23" ht="14.25"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</row>
    <row r="576" spans="2:23" ht="14.25"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</row>
    <row r="577" spans="2:23" ht="14.25"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</row>
    <row r="578" spans="2:23" ht="14.25"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</row>
    <row r="579" spans="2:23" ht="14.25"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</row>
    <row r="580" spans="2:23" ht="14.25"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</row>
    <row r="581" spans="2:23" ht="14.25"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</row>
    <row r="582" spans="2:23" ht="14.25"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</row>
    <row r="583" spans="2:23" ht="14.25"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</row>
    <row r="584" spans="2:23" ht="14.25"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</row>
    <row r="585" spans="2:23" ht="14.25"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</row>
    <row r="586" spans="2:23" ht="14.25"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</row>
    <row r="587" spans="2:23" ht="14.25"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</row>
    <row r="588" spans="2:23" ht="14.25"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</row>
    <row r="589" spans="2:23" ht="14.25"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</row>
    <row r="590" spans="2:23" ht="14.25"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</row>
    <row r="591" spans="2:23" ht="14.25"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</row>
    <row r="592" spans="2:23" ht="14.25"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</row>
    <row r="593" spans="2:23" ht="14.25"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</row>
    <row r="594" spans="2:23" ht="14.25"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</row>
    <row r="595" spans="2:23" ht="14.25"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</row>
    <row r="596" spans="2:23" ht="14.25"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</row>
    <row r="597" spans="2:23" ht="14.25"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</row>
    <row r="598" spans="2:23" ht="14.25"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</row>
    <row r="599" spans="2:23" ht="14.25"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</row>
    <row r="600" spans="2:23" ht="14.25"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</row>
    <row r="601" spans="2:23" ht="14.25"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</row>
    <row r="602" spans="2:23" ht="14.25"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</row>
    <row r="603" spans="2:23" ht="14.25"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</row>
    <row r="604" spans="2:23" ht="14.25"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</row>
    <row r="605" spans="2:23" ht="14.25"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</row>
    <row r="606" spans="2:23" ht="14.25"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</row>
    <row r="607" spans="2:23" ht="14.25"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</row>
    <row r="608" spans="2:23" ht="14.25"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</row>
    <row r="609" spans="2:23" ht="14.25"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</row>
    <row r="610" spans="2:23" ht="14.25"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</row>
    <row r="611" spans="2:23" ht="14.25"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</row>
    <row r="612" spans="2:23" ht="14.25"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</row>
    <row r="613" spans="2:23" ht="14.25"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</row>
    <row r="614" spans="2:23" ht="14.25"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</row>
    <row r="615" spans="2:23" ht="14.25"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</row>
    <row r="616" spans="2:23" ht="14.25"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</row>
    <row r="617" spans="2:23" ht="14.25"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</row>
    <row r="618" spans="2:23" ht="14.25"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</row>
    <row r="619" spans="2:23" ht="14.25"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</row>
    <row r="620" spans="2:23" ht="14.25"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</row>
    <row r="621" spans="2:23" ht="14.25"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</row>
    <row r="622" spans="2:23" ht="14.25"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</row>
    <row r="623" spans="2:23" ht="14.25"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</row>
    <row r="624" spans="2:23" ht="14.25"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</row>
    <row r="625" spans="2:23" ht="14.25"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</row>
    <row r="626" spans="2:23" ht="14.25"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</row>
    <row r="627" spans="2:23" ht="14.25"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</row>
    <row r="628" spans="2:23" ht="14.25"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</row>
    <row r="629" spans="2:23" ht="14.25"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</row>
    <row r="630" spans="2:23" ht="14.25"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</row>
    <row r="631" spans="2:23" ht="14.25"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</row>
    <row r="632" spans="2:23" ht="14.25"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</row>
    <row r="633" spans="2:23" ht="14.25"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</row>
    <row r="634" spans="2:23" ht="14.25"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</row>
    <row r="635" spans="2:23" ht="14.25"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</row>
    <row r="636" spans="2:23" ht="14.25"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</row>
    <row r="637" spans="2:23" ht="14.25"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</row>
    <row r="638" spans="2:23" ht="14.25"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</row>
    <row r="639" spans="2:23" ht="14.25"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</row>
    <row r="640" spans="2:23" ht="14.25"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</row>
    <row r="641" spans="2:23" ht="14.25"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</row>
    <row r="642" spans="2:23" ht="14.25"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</row>
    <row r="643" spans="2:23" ht="14.25"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</row>
    <row r="644" spans="2:23" ht="14.25"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</row>
    <row r="645" spans="2:23" ht="14.25"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</row>
    <row r="646" spans="2:23" ht="14.25"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</row>
    <row r="647" spans="2:23" ht="14.25"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</row>
    <row r="648" spans="2:23" ht="14.25"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</row>
    <row r="649" spans="2:23" ht="14.25"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</row>
    <row r="650" spans="2:23" ht="14.25"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</row>
    <row r="651" spans="2:23" ht="14.25"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</row>
    <row r="652" spans="2:23" ht="14.25"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</row>
    <row r="653" spans="2:23" ht="14.25"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</row>
    <row r="654" spans="2:23" ht="14.25"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</row>
    <row r="655" spans="2:23" ht="14.25"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</row>
    <row r="656" spans="2:23" ht="14.25"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</row>
    <row r="657" spans="2:23" ht="14.25"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</row>
    <row r="658" spans="2:23" ht="14.25"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</row>
    <row r="659" spans="2:23" ht="14.25"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</row>
    <row r="660" spans="2:23" ht="14.25"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</row>
    <row r="661" spans="2:23" ht="14.25"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</row>
    <row r="662" spans="2:23" ht="14.25"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</row>
    <row r="663" spans="2:23" ht="14.25"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</row>
    <row r="664" spans="2:23" ht="14.25"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</row>
    <row r="665" spans="2:23" ht="14.25"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</row>
    <row r="666" spans="2:23" ht="14.25"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</row>
    <row r="667" spans="2:23" ht="14.25"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</row>
    <row r="668" spans="2:23" ht="14.25"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</row>
    <row r="669" spans="2:23" ht="14.25"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</row>
    <row r="670" spans="2:23" ht="14.25"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</row>
    <row r="671" spans="2:23" ht="14.25"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</row>
    <row r="672" spans="2:23" ht="14.25"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</row>
    <row r="673" spans="2:23" ht="14.25"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</row>
    <row r="674" spans="2:23" ht="14.25"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</row>
    <row r="675" spans="2:23" ht="14.25"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</row>
    <row r="676" spans="2:23" ht="14.25"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</row>
    <row r="677" spans="2:23" ht="14.25"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</row>
    <row r="678" spans="2:23" ht="14.25"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</row>
    <row r="679" spans="2:23" ht="14.25"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</row>
    <row r="680" spans="2:23" ht="14.25"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</row>
    <row r="681" spans="2:23" ht="14.25"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</row>
    <row r="682" spans="2:23" ht="14.25"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</row>
    <row r="683" spans="2:23" ht="14.25"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</row>
    <row r="684" spans="2:23" ht="14.25"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</row>
    <row r="685" spans="2:23" ht="14.25"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</row>
    <row r="686" spans="2:23" ht="14.25"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</row>
    <row r="687" spans="2:23" ht="14.25"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</row>
    <row r="688" spans="2:23" ht="14.25"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</row>
    <row r="689" spans="2:23" ht="14.25"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</row>
    <row r="690" spans="2:23" ht="14.25"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</row>
    <row r="691" spans="2:23" ht="14.25"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</row>
    <row r="692" spans="2:23" ht="14.25"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</row>
    <row r="693" spans="2:23" ht="14.25"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</row>
    <row r="694" spans="2:23" ht="14.25"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</row>
    <row r="695" spans="2:23" ht="14.25"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</row>
    <row r="696" spans="2:23" ht="14.25"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</row>
    <row r="697" spans="2:23" ht="14.25"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</row>
    <row r="698" spans="2:23" ht="14.25"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</row>
    <row r="699" spans="2:23" ht="14.25"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</row>
    <row r="700" spans="2:23" ht="14.25"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</row>
    <row r="701" spans="2:23" ht="14.25"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</row>
    <row r="702" spans="2:23" ht="14.25"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</row>
    <row r="703" spans="2:23" ht="14.25"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</row>
    <row r="704" spans="2:23" ht="14.25"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</row>
    <row r="705" spans="2:23" ht="14.25"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</row>
    <row r="706" spans="2:23" ht="14.25"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</row>
    <row r="707" spans="2:23" ht="14.25"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</row>
    <row r="708" spans="2:23" ht="14.25"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</row>
    <row r="709" spans="2:23" ht="14.25"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</row>
    <row r="710" spans="2:23" ht="14.25"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</row>
    <row r="711" spans="2:23" ht="14.25"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</row>
    <row r="712" spans="2:23" ht="14.25"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</row>
    <row r="713" spans="2:23" ht="14.25"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</row>
    <row r="714" spans="2:23" ht="14.25"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</row>
    <row r="715" spans="2:23" ht="14.25"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</row>
    <row r="716" spans="2:23" ht="14.25"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</row>
    <row r="717" spans="2:23" ht="14.25"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</row>
    <row r="718" spans="2:23" ht="14.25"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</row>
    <row r="719" spans="2:23" ht="14.25"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</row>
    <row r="720" spans="2:23" ht="14.25"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</row>
    <row r="721" spans="2:23" ht="14.25"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</row>
    <row r="722" spans="2:23" ht="14.25"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</row>
    <row r="723" spans="2:23" ht="14.25"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</row>
    <row r="724" spans="2:23" ht="14.25"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</row>
    <row r="725" spans="2:23" ht="14.25"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</row>
    <row r="726" spans="2:23" ht="14.25"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</row>
    <row r="727" spans="2:23" ht="14.25"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</row>
    <row r="728" spans="2:23" ht="14.25"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</row>
    <row r="729" spans="2:23" ht="14.25"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</row>
    <row r="730" spans="2:23" ht="14.25"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</row>
    <row r="731" spans="2:23" ht="14.25"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</row>
    <row r="732" spans="2:23" ht="14.25"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</row>
    <row r="733" spans="2:23" ht="14.25"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</row>
    <row r="734" spans="2:23" ht="14.25"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</row>
    <row r="735" spans="2:23" ht="14.25"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</row>
    <row r="736" spans="2:23" ht="14.25"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</row>
    <row r="737" spans="2:23" ht="14.25"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</row>
    <row r="738" spans="2:23" ht="14.25"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</row>
    <row r="739" spans="2:23" ht="14.25"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</row>
    <row r="740" spans="2:23" ht="14.25"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</row>
    <row r="741" spans="2:23" ht="14.25"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</row>
    <row r="742" spans="2:23" ht="14.25"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</row>
    <row r="743" spans="2:23" ht="14.25"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</row>
    <row r="744" spans="2:23" ht="14.25"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</row>
    <row r="745" spans="2:23" ht="14.25"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</row>
    <row r="746" spans="2:23" ht="14.25"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</row>
    <row r="747" spans="2:23" ht="14.25"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</row>
    <row r="748" spans="2:23" ht="14.25"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</row>
    <row r="749" spans="2:23" ht="14.25"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</row>
    <row r="750" spans="2:23" ht="14.25"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</row>
    <row r="751" spans="2:23" ht="14.25"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</row>
    <row r="752" spans="2:23" ht="14.25"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</row>
    <row r="753" spans="2:23" ht="14.25"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</row>
    <row r="754" spans="2:23" ht="14.25"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</row>
    <row r="755" spans="2:23" ht="14.25"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</row>
    <row r="756" spans="2:23" ht="14.25"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</row>
    <row r="757" spans="2:23" ht="14.25"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</row>
    <row r="758" spans="2:23" ht="14.25"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</row>
    <row r="759" spans="2:23" ht="14.25"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</row>
    <row r="760" spans="2:23" ht="14.25"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</row>
    <row r="761" spans="2:23" ht="14.25"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</row>
    <row r="762" spans="2:23" ht="14.25"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</row>
    <row r="763" spans="2:23" ht="14.25"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</row>
    <row r="764" spans="2:23" ht="14.25"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</row>
    <row r="765" spans="2:23" ht="14.25"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</row>
    <row r="766" spans="2:23" ht="14.25"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</row>
    <row r="767" spans="2:23" ht="14.25"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</row>
    <row r="768" spans="2:23" ht="14.25"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</row>
    <row r="769" spans="2:23" ht="14.25"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</row>
    <row r="770" spans="2:23" ht="14.25"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</row>
    <row r="771" spans="2:23" ht="14.25"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</row>
    <row r="772" spans="2:23" ht="14.25"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</row>
    <row r="773" spans="2:23" ht="14.25"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</row>
    <row r="774" spans="2:23" ht="14.25"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</row>
    <row r="775" spans="2:23" ht="14.25"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</row>
    <row r="776" spans="2:23" ht="14.25"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</row>
    <row r="777" spans="2:23" ht="14.25"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</row>
    <row r="778" spans="2:23" ht="14.25"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</row>
    <row r="779" spans="2:23" ht="14.25"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</row>
    <row r="780" spans="2:23" ht="14.25"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</row>
    <row r="781" spans="2:23" ht="14.25"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</row>
    <row r="782" spans="2:23" ht="14.25"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</row>
    <row r="783" spans="2:23" ht="14.25"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</row>
    <row r="784" spans="2:23" ht="14.25"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</row>
    <row r="785" spans="2:23" ht="14.25"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</row>
    <row r="786" spans="2:23" ht="14.25"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</row>
    <row r="787" spans="2:23" ht="14.25"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</row>
    <row r="788" spans="2:23" ht="14.25"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</row>
    <row r="789" spans="2:23" ht="14.25"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</row>
    <row r="790" spans="2:23" ht="14.25"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</row>
    <row r="791" spans="2:23" ht="14.25"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</row>
    <row r="792" spans="2:23" ht="14.25"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</row>
    <row r="793" spans="2:23" ht="14.25"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</row>
    <row r="794" spans="2:23" ht="14.25"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</row>
    <row r="795" spans="2:23" ht="14.25"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</row>
    <row r="796" spans="2:23" ht="14.25"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</row>
    <row r="797" spans="2:23" ht="14.25"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</row>
    <row r="798" spans="2:23" ht="14.25"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</row>
    <row r="799" spans="2:23" ht="14.25"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</row>
    <row r="800" spans="2:23" ht="14.25"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</row>
    <row r="801" spans="2:23" ht="14.25"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</row>
    <row r="802" spans="2:23" ht="14.25"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</row>
    <row r="803" spans="2:23" ht="14.25"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</row>
    <row r="804" spans="2:23" ht="14.25"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</row>
    <row r="805" spans="2:23" ht="14.25"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</row>
    <row r="806" spans="2:23" ht="14.25"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</row>
    <row r="807" spans="2:23" ht="14.25"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</row>
    <row r="808" spans="2:23" ht="14.25"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</row>
    <row r="809" spans="2:23" ht="14.25"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</row>
    <row r="810" spans="2:23" ht="14.25"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</row>
    <row r="811" spans="2:23" ht="14.25"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</row>
    <row r="812" spans="2:23" ht="14.25"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</row>
    <row r="813" spans="2:23" ht="14.25"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</row>
    <row r="814" spans="2:23" ht="14.25"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</row>
    <row r="815" spans="2:23" ht="14.25"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</row>
    <row r="816" spans="2:23" ht="14.25"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</row>
    <row r="817" spans="2:23" ht="14.25"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</row>
    <row r="818" spans="2:23" ht="14.25"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</row>
    <row r="819" spans="2:23" ht="14.25"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</row>
    <row r="820" spans="2:23" ht="14.25"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</row>
    <row r="821" spans="2:23" ht="14.25"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</row>
    <row r="822" spans="2:23" ht="14.25"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</row>
    <row r="823" spans="2:23" ht="14.25"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</row>
    <row r="824" spans="2:23" ht="14.25"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</row>
    <row r="825" spans="2:23" ht="14.25"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</row>
    <row r="826" spans="2:23" ht="14.25"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</row>
    <row r="827" spans="2:23" ht="14.25"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</row>
    <row r="828" spans="2:23" ht="14.25"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</row>
    <row r="829" spans="2:23" ht="14.25"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</row>
    <row r="830" spans="2:23" ht="14.25"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</row>
    <row r="831" spans="2:23" ht="14.25"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</row>
    <row r="832" spans="2:23" ht="14.25"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</row>
    <row r="833" spans="2:23" ht="14.25"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</row>
    <row r="834" spans="2:23" ht="14.25"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</row>
    <row r="835" spans="2:23" ht="14.25"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</row>
    <row r="836" spans="2:23" ht="14.25"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</row>
    <row r="837" spans="2:23" ht="14.25"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</row>
    <row r="838" spans="2:23" ht="14.25"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</row>
    <row r="839" spans="2:23" ht="14.25"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</row>
    <row r="840" spans="2:23" ht="14.25"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</row>
    <row r="841" spans="2:23" ht="14.25"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</row>
    <row r="842" spans="2:23" ht="14.25"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</row>
    <row r="843" spans="2:23" ht="14.25"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</row>
    <row r="844" spans="2:23" ht="14.25"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</row>
    <row r="845" spans="2:23" ht="14.25"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</row>
    <row r="846" spans="2:23" ht="14.25"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</row>
    <row r="847" spans="2:23" ht="14.25"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</row>
    <row r="848" spans="2:23" ht="14.25"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</row>
    <row r="849" spans="2:23" ht="14.25"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</row>
    <row r="850" spans="2:23" ht="14.25"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</row>
    <row r="851" spans="2:23" ht="14.25"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</row>
    <row r="852" spans="2:23" ht="14.25"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</row>
    <row r="853" spans="2:23" ht="14.25"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</row>
    <row r="854" spans="2:23" ht="14.25"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</row>
    <row r="855" spans="2:23" ht="14.25"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</row>
    <row r="856" spans="2:23" ht="14.25"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</row>
    <row r="857" spans="2:23" ht="14.25"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</row>
    <row r="858" spans="2:23" ht="14.25"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</row>
    <row r="859" spans="2:23" ht="14.25"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</row>
    <row r="860" spans="2:23" ht="14.25"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</row>
    <row r="861" spans="2:23" ht="14.25"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</row>
    <row r="862" spans="2:23" ht="14.25"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</row>
    <row r="863" spans="2:23" ht="14.25"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</row>
    <row r="864" spans="2:23" ht="14.25"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</row>
    <row r="865" spans="2:23" ht="14.25"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</row>
    <row r="866" spans="2:23" ht="14.25"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</row>
    <row r="867" spans="2:23" ht="14.25"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</row>
    <row r="868" spans="2:23" ht="14.25"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</row>
    <row r="869" spans="2:23" ht="14.25"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</row>
    <row r="870" spans="2:23" ht="14.25"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</row>
    <row r="871" spans="2:23" ht="14.25"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</row>
    <row r="872" spans="2:23" ht="14.25"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</row>
    <row r="873" spans="2:23" ht="14.25"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</row>
    <row r="874" spans="2:23" ht="14.25"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</row>
    <row r="875" spans="2:23" ht="14.25"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</row>
    <row r="876" spans="2:23" ht="14.25"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</row>
    <row r="877" spans="2:23" ht="14.25"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</row>
    <row r="878" spans="2:23" ht="14.25"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</row>
    <row r="879" spans="2:23" ht="14.25"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</row>
    <row r="880" spans="2:23" ht="14.25"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</row>
    <row r="881" spans="2:23" ht="14.25"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</row>
    <row r="882" spans="2:23" ht="14.25"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</row>
    <row r="883" spans="2:23" ht="14.25"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</row>
    <row r="884" spans="2:23" ht="14.25"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</row>
    <row r="885" spans="2:23" ht="14.25"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</row>
    <row r="886" spans="2:23" ht="14.25"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</row>
    <row r="887" spans="2:23" ht="14.25"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</row>
    <row r="888" spans="2:23" ht="14.25"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</row>
    <row r="889" spans="2:23" ht="14.25"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</row>
    <row r="890" spans="2:23" ht="14.25"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</row>
    <row r="891" spans="2:23" ht="14.25"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</row>
    <row r="892" spans="2:23" ht="14.25"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</row>
    <row r="893" spans="2:23" ht="14.25"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</row>
    <row r="894" spans="2:23" ht="14.25"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</row>
    <row r="895" spans="2:23" ht="14.25"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</row>
    <row r="896" spans="2:23" ht="14.25"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</row>
    <row r="897" spans="2:23" ht="14.25"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</row>
    <row r="898" spans="2:23" ht="14.25"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</row>
    <row r="899" spans="2:23" ht="14.25"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</row>
    <row r="900" spans="2:23" ht="14.25"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</row>
    <row r="901" spans="2:23" ht="14.25"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</row>
    <row r="902" spans="2:23" ht="14.25"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</row>
    <row r="903" spans="2:23" ht="14.25"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</row>
    <row r="904" spans="2:23" ht="14.25"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</row>
    <row r="905" spans="2:23" ht="14.25"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</row>
    <row r="906" spans="2:23" ht="14.25"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</row>
    <row r="907" spans="2:23" ht="14.25"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</row>
    <row r="908" spans="2:23" ht="14.25"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</row>
    <row r="909" spans="2:23" ht="14.25"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</row>
    <row r="910" spans="2:23" ht="14.25"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</row>
    <row r="911" spans="2:23" ht="14.25"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</row>
    <row r="912" spans="2:23" ht="14.25"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</row>
    <row r="913" spans="2:23" ht="14.25"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</row>
    <row r="914" spans="2:23" ht="14.25"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</row>
    <row r="915" spans="2:23" ht="14.25"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</row>
    <row r="916" spans="2:23" ht="14.25"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</row>
    <row r="917" spans="2:23" ht="14.25"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</row>
    <row r="918" spans="2:23" ht="14.25"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</row>
    <row r="919" spans="2:23" ht="14.25"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</row>
    <row r="920" spans="2:23" ht="14.25"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</row>
    <row r="921" spans="2:23" ht="14.25"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</row>
    <row r="922" spans="2:23" ht="14.25"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</row>
    <row r="923" spans="2:23" ht="14.25"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</row>
    <row r="924" spans="2:23" ht="14.25"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</row>
    <row r="925" spans="2:23" ht="14.25"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</row>
    <row r="926" spans="2:23" ht="14.25"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</row>
    <row r="927" spans="2:23" ht="14.25"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</row>
    <row r="928" spans="2:23" ht="14.25"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</row>
    <row r="929" spans="2:23" ht="14.25"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</row>
    <row r="930" spans="2:23" ht="14.25"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</row>
    <row r="931" spans="2:23" ht="14.25"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</row>
    <row r="932" spans="2:23" ht="14.25"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</row>
    <row r="933" spans="2:23" ht="14.25"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</row>
    <row r="934" spans="2:23" ht="14.25"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</row>
    <row r="935" spans="2:23" ht="14.25"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</row>
    <row r="936" spans="2:23" ht="14.25"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</row>
    <row r="937" spans="2:23" ht="14.25"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</row>
    <row r="938" spans="2:23" ht="14.25"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</row>
    <row r="939" spans="2:23" ht="14.25"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</row>
    <row r="940" spans="2:23" ht="14.25"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</row>
    <row r="941" spans="2:23" ht="14.25"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</row>
    <row r="942" spans="2:23" ht="14.25"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</row>
    <row r="943" spans="2:23" ht="14.25"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</row>
    <row r="944" spans="2:23" ht="14.25"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</row>
    <row r="945" spans="2:23" ht="14.25"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</row>
    <row r="946" spans="2:23" ht="14.25"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</row>
    <row r="947" spans="2:23" ht="14.25"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</row>
    <row r="948" spans="2:23" ht="14.25"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</row>
    <row r="949" spans="2:23" ht="14.25"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</row>
    <row r="950" spans="2:23" ht="14.25"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</row>
    <row r="951" spans="2:23" ht="14.25"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</row>
    <row r="952" spans="2:23" ht="14.25"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</row>
    <row r="953" spans="2:23" ht="14.25"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</row>
    <row r="954" spans="2:23" ht="14.25"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</row>
    <row r="955" spans="2:23" ht="14.25"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</row>
    <row r="956" spans="2:23" ht="14.25"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</row>
    <row r="957" spans="2:23" ht="14.25"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</row>
    <row r="958" spans="2:23" ht="14.25"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</row>
    <row r="959" spans="2:23" ht="14.25"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</row>
    <row r="960" spans="2:23" ht="14.25"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</row>
    <row r="961" spans="2:23" ht="14.25"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</row>
    <row r="962" spans="2:23" ht="14.25"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</row>
    <row r="963" spans="2:23" ht="14.25"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</row>
    <row r="964" spans="2:23" ht="14.25"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</row>
    <row r="965" spans="2:23" ht="14.25"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</row>
    <row r="966" spans="2:23" ht="14.25"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</row>
    <row r="967" spans="2:23" ht="14.25"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</row>
    <row r="968" spans="2:23" ht="14.25"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</row>
    <row r="969" spans="2:23" ht="14.25"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</row>
    <row r="970" spans="2:23" ht="14.25"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</row>
    <row r="971" spans="2:23" ht="14.25"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</row>
    <row r="972" spans="2:23" ht="14.25"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</row>
    <row r="973" spans="2:23" ht="14.25"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</row>
    <row r="974" spans="2:23" ht="14.25"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</row>
    <row r="975" spans="2:23" ht="14.25"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</row>
    <row r="976" spans="2:23" ht="14.25"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</row>
    <row r="977" spans="2:23" ht="14.25"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</row>
    <row r="978" spans="2:23" ht="14.25"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</row>
    <row r="979" spans="2:23" ht="14.25"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</row>
    <row r="980" spans="2:23" ht="14.25"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</row>
    <row r="981" spans="2:23" ht="14.25"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</row>
    <row r="982" spans="2:23" ht="14.25"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</row>
    <row r="983" spans="2:23" ht="14.25"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</row>
    <row r="984" spans="2:23" ht="14.25"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</row>
    <row r="985" spans="2:23" ht="14.25"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</row>
    <row r="986" spans="2:23" ht="14.25"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</row>
    <row r="987" spans="2:23" ht="14.25"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</row>
    <row r="988" spans="2:23" ht="14.25"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</row>
    <row r="989" spans="2:23" ht="14.25"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</row>
    <row r="990" spans="2:23" ht="14.25"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</row>
    <row r="991" spans="2:23" ht="14.25"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</row>
    <row r="992" spans="2:23" ht="14.25"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</row>
    <row r="993" spans="2:23" ht="14.25"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</row>
    <row r="994" spans="2:23" ht="14.25"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</row>
    <row r="995" spans="2:23" ht="14.25"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</row>
    <row r="996" spans="2:23" ht="14.25"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</row>
    <row r="997" spans="2:23" ht="14.25"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</row>
    <row r="998" spans="2:23" ht="14.25"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</row>
    <row r="999" spans="2:23" ht="14.25"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</row>
    <row r="1000" spans="2:23" ht="14.25"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</row>
    <row r="1001" spans="2:23" ht="14.25"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</row>
    <row r="1002" spans="2:23" ht="14.25"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</row>
    <row r="1003" spans="2:23" ht="14.25"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</row>
    <row r="1004" spans="2:23" ht="14.25"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</row>
    <row r="1005" spans="2:23" ht="14.25"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</row>
    <row r="1006" spans="2:23" ht="14.25"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</row>
    <row r="1007" spans="2:23" ht="14.25"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</row>
    <row r="1008" spans="2:23" ht="14.25"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</row>
    <row r="1009" spans="2:23" ht="14.25"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</row>
    <row r="1010" spans="2:23" ht="14.25"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</row>
    <row r="1011" spans="2:23" ht="14.25"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</row>
    <row r="1012" spans="2:23" ht="14.25"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</row>
    <row r="1013" spans="2:23" ht="14.25"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</row>
    <row r="1014" spans="2:23" ht="14.25"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</row>
    <row r="1015" spans="2:23" ht="14.25"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</row>
    <row r="1016" spans="2:23" ht="14.25"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</row>
    <row r="1017" spans="2:23" ht="14.25"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</row>
    <row r="1018" spans="2:23" ht="14.25"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</row>
    <row r="1019" spans="2:23" ht="14.25"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</row>
    <row r="1020" spans="2:23" ht="14.25"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</row>
    <row r="1021" spans="2:23" ht="14.25"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</row>
    <row r="1022" spans="2:23" ht="14.25"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</row>
    <row r="1023" spans="2:23" ht="14.25"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</row>
    <row r="1024" spans="2:23" ht="14.25"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</row>
    <row r="1025" spans="2:23" ht="14.25"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</row>
    <row r="1026" spans="2:23" ht="14.25"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</row>
    <row r="1027" spans="2:23" ht="14.25"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</row>
    <row r="1028" spans="2:23" ht="14.25"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</row>
    <row r="1029" spans="2:23" ht="14.25"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</row>
    <row r="1030" spans="2:23" ht="14.25"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</row>
    <row r="1031" spans="2:23" ht="14.25"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</row>
    <row r="1032" spans="2:23" ht="14.25"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</row>
    <row r="1033" spans="2:23" ht="14.25"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</row>
    <row r="1034" spans="2:23" ht="14.25"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</row>
    <row r="1035" spans="2:23" ht="14.25"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</row>
    <row r="1036" spans="2:23" ht="14.25"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</row>
    <row r="1037" spans="2:23" ht="14.25"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</row>
    <row r="1038" spans="2:23" ht="14.25"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</row>
    <row r="1039" spans="2:23" ht="14.25"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</row>
    <row r="1040" spans="2:23" ht="14.25"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</row>
    <row r="1041" spans="2:23" ht="14.25"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</row>
    <row r="1042" spans="2:23" ht="14.25"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</row>
    <row r="1043" spans="2:23" ht="14.25"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</row>
    <row r="1044" spans="2:23" ht="14.25"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</row>
    <row r="1045" spans="2:23" ht="14.25"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</row>
    <row r="1046" spans="2:23" ht="14.25"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</row>
    <row r="1047" spans="2:23" ht="14.25"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</row>
    <row r="1048" spans="2:23" ht="14.25"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</row>
    <row r="1049" spans="2:23" ht="14.25"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</row>
    <row r="1050" spans="2:23" ht="14.25"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</row>
    <row r="1051" spans="2:23" ht="14.25"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</row>
    <row r="1052" spans="2:23" ht="14.25"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</row>
    <row r="1053" spans="2:23" ht="14.25"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</row>
    <row r="1054" spans="2:23" ht="14.25"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</row>
    <row r="1055" spans="2:23" ht="14.25"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</row>
    <row r="1056" spans="2:23" ht="14.25"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</row>
    <row r="1057" spans="2:23" ht="14.25"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</row>
    <row r="1058" spans="2:23" ht="14.25"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</row>
    <row r="1059" spans="2:23" ht="14.25"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</row>
    <row r="1060" spans="2:23" ht="14.25"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</row>
    <row r="1061" spans="2:23" ht="14.25"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</row>
    <row r="1062" spans="2:23" ht="14.25"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</row>
    <row r="1063" spans="2:23" ht="14.25"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</row>
    <row r="1064" spans="2:23" ht="14.25"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</row>
    <row r="1065" spans="2:23" ht="14.25"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</row>
    <row r="1066" spans="2:23" ht="14.25"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</row>
    <row r="1067" spans="2:23" ht="14.25"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</row>
    <row r="1068" spans="2:23" ht="14.25"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</row>
    <row r="1069" spans="2:23" ht="14.25"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</row>
    <row r="1070" spans="2:23" ht="14.25"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</row>
    <row r="1071" spans="2:23" ht="14.25"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</row>
    <row r="1072" spans="2:23" ht="14.25"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</row>
    <row r="1073" spans="2:23" ht="14.25"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</row>
    <row r="1074" spans="2:23" ht="14.25"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</row>
    <row r="1075" spans="2:23" ht="14.25"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</row>
    <row r="1076" spans="2:23" ht="14.25"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</row>
    <row r="1077" spans="2:23" ht="14.25"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</row>
    <row r="1078" spans="2:23" ht="14.25"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</row>
    <row r="1079" spans="2:23" ht="14.25"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</row>
    <row r="1080" spans="2:23" ht="14.25"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</row>
    <row r="1081" spans="2:23" ht="14.25"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</row>
    <row r="1082" spans="2:23" ht="14.25"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</row>
    <row r="1083" spans="2:23" ht="14.25"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</row>
    <row r="1084" spans="2:23" ht="14.25"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</row>
    <row r="1085" spans="2:23" ht="14.25"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</row>
    <row r="1086" spans="2:23" ht="14.25"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</row>
    <row r="1087" spans="2:23" ht="14.25"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</row>
    <row r="1088" spans="2:23" ht="14.25"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</row>
    <row r="1089" spans="2:23" ht="14.25"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</row>
    <row r="1090" spans="2:23" ht="14.25"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</row>
    <row r="1091" spans="2:23" ht="14.25"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</row>
    <row r="1092" spans="2:23" ht="14.25"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</row>
    <row r="1093" spans="2:23" ht="14.25"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</row>
    <row r="1094" spans="2:23" ht="14.25"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</row>
    <row r="1095" spans="2:23" ht="14.25"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</row>
    <row r="1096" spans="2:23" ht="14.25"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</row>
    <row r="1097" spans="2:23" ht="14.25"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</row>
    <row r="1098" spans="2:23" ht="14.25"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</row>
    <row r="1099" spans="2:23" ht="14.25"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</row>
    <row r="1100" spans="2:23" ht="14.25"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</row>
    <row r="1101" spans="2:23" ht="14.25"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</row>
    <row r="1102" spans="2:23" ht="14.25"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</row>
    <row r="1103" spans="2:23" ht="14.25"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</row>
    <row r="1104" spans="2:23" ht="14.25"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</row>
    <row r="1105" spans="2:23" ht="14.25"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</row>
    <row r="1106" spans="2:23" ht="14.25"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</row>
    <row r="1107" spans="2:23" ht="14.25"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</row>
    <row r="1108" spans="2:23" ht="14.25"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</row>
    <row r="1109" spans="2:23" ht="14.25"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</row>
    <row r="1110" spans="2:23" ht="14.25"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</row>
    <row r="1111" spans="2:23" ht="14.25"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</row>
    <row r="1112" spans="2:23" ht="14.25"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</row>
    <row r="1113" spans="2:23" ht="14.25"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</row>
    <row r="1114" spans="2:23" ht="14.25"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</row>
    <row r="1115" spans="2:23" ht="14.25"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</row>
    <row r="1116" spans="2:23" ht="14.25"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</row>
    <row r="1117" spans="2:23" ht="14.25"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</row>
    <row r="1118" spans="2:23" ht="14.25"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</row>
    <row r="1119" spans="2:23" ht="14.25"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</row>
    <row r="1120" spans="2:23" ht="14.25"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</row>
    <row r="1121" spans="2:23" ht="14.25"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</row>
    <row r="1122" spans="2:23" ht="14.25"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</row>
    <row r="1123" spans="2:23" ht="14.25"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</row>
    <row r="1124" spans="2:23" ht="14.25"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</row>
    <row r="1125" spans="2:23" ht="14.25"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</row>
    <row r="1126" spans="2:23" ht="14.25"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</row>
    <row r="1127" spans="2:23" ht="14.25"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</row>
    <row r="1128" spans="2:23" ht="14.25"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</row>
    <row r="1129" spans="2:23" ht="14.25"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</row>
    <row r="1130" spans="2:23" ht="14.25"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</row>
    <row r="1131" spans="2:23" ht="14.25"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</row>
    <row r="1132" spans="2:23" ht="14.25"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</row>
    <row r="1133" spans="2:23" ht="14.25"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</row>
    <row r="1134" spans="2:23" ht="14.25"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</row>
    <row r="1135" spans="2:23" ht="14.25"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</row>
    <row r="1136" spans="2:23" ht="14.25"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</row>
    <row r="1137" spans="2:23" ht="14.25"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</row>
    <row r="1138" spans="2:23" ht="14.25"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</row>
    <row r="1139" spans="2:23" ht="14.25"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</row>
    <row r="1140" spans="2:23" ht="14.25"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</row>
    <row r="1141" spans="2:23" ht="14.25"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</row>
    <row r="1142" spans="2:23" ht="14.25"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</row>
    <row r="1143" spans="2:23" ht="14.25"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</row>
    <row r="1144" spans="2:23" ht="14.25"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</row>
    <row r="1145" spans="2:23" ht="14.25"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</row>
    <row r="1146" spans="2:23" ht="14.25"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</row>
    <row r="1147" spans="2:23" ht="14.25"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</row>
    <row r="1148" spans="2:23" ht="14.25"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</row>
    <row r="1149" spans="2:23" ht="14.25"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</row>
    <row r="1150" spans="2:23" ht="14.25"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</row>
    <row r="1151" spans="2:23" ht="14.25"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</row>
    <row r="1152" spans="2:23" ht="14.25"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</row>
    <row r="1153" spans="2:23" ht="14.25"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</row>
    <row r="1154" spans="2:23" ht="14.25"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</row>
    <row r="1155" spans="2:23" ht="14.25"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</row>
    <row r="1156" spans="2:23" ht="14.25"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</row>
    <row r="1157" spans="2:23" ht="14.25"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</row>
    <row r="1158" spans="2:23" ht="14.25"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</row>
    <row r="1159" spans="2:23" ht="14.25"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</row>
    <row r="1160" spans="2:23" ht="14.25"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</row>
    <row r="1161" spans="2:23" ht="14.25"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</row>
    <row r="1162" spans="2:23" ht="14.25"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</row>
    <row r="1163" spans="2:23" ht="14.25">
      <c r="B1163" s="40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</row>
    <row r="1164" spans="2:23" ht="14.25">
      <c r="B1164" s="40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</row>
    <row r="1165" spans="2:23" ht="14.25">
      <c r="B1165" s="40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</row>
    <row r="1166" spans="2:23" ht="14.25">
      <c r="B1166" s="40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</row>
    <row r="1167" spans="2:23" ht="14.25">
      <c r="B1167" s="40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</row>
    <row r="1168" spans="2:23" ht="14.25">
      <c r="B1168" s="40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</row>
    <row r="1169" spans="2:23" ht="14.25">
      <c r="B1169" s="40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</row>
    <row r="1170" spans="2:23" ht="14.25"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</row>
    <row r="1171" spans="2:23" ht="14.25">
      <c r="B1171" s="40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</row>
    <row r="1172" spans="2:23" ht="14.25">
      <c r="B1172" s="40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</row>
    <row r="1173" spans="2:23" ht="14.25">
      <c r="B1173" s="40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</row>
    <row r="1174" spans="2:23" ht="14.25"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</row>
    <row r="1175" spans="2:23" ht="14.25">
      <c r="B1175" s="40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</row>
    <row r="1176" spans="2:23" ht="14.25">
      <c r="B1176" s="40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</row>
    <row r="1177" spans="2:23" ht="14.25">
      <c r="B1177" s="40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</row>
    <row r="1178" spans="2:23" ht="14.25">
      <c r="B1178" s="40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</row>
    <row r="1179" spans="2:23" ht="14.25">
      <c r="B1179" s="40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</row>
    <row r="1180" spans="2:23" ht="14.25">
      <c r="B1180" s="40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</row>
    <row r="1181" spans="2:23" ht="14.25"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</row>
    <row r="1182" spans="2:23" ht="14.25"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</row>
    <row r="1183" spans="2:23" ht="14.25">
      <c r="B1183" s="40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</row>
    <row r="1184" spans="2:23" ht="14.25">
      <c r="B1184" s="40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</row>
    <row r="1185" spans="2:23" ht="14.25">
      <c r="B1185" s="40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</row>
    <row r="1186" spans="2:23" ht="14.25">
      <c r="B1186" s="40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</row>
    <row r="1187" spans="2:23" ht="14.25">
      <c r="B1187" s="40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</row>
    <row r="1188" spans="2:23" ht="14.25">
      <c r="B1188" s="40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</row>
    <row r="1189" spans="2:23" ht="14.25">
      <c r="B1189" s="40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</row>
    <row r="1190" spans="2:23" ht="14.25">
      <c r="B1190" s="40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</row>
    <row r="1191" spans="2:23" ht="14.25"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</row>
    <row r="1192" spans="2:23" ht="14.25">
      <c r="B1192" s="40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</row>
  </sheetData>
  <sheetProtection/>
  <mergeCells count="9">
    <mergeCell ref="D3:G3"/>
    <mergeCell ref="I3:T3"/>
    <mergeCell ref="A264:A281"/>
    <mergeCell ref="A104:A121"/>
    <mergeCell ref="A125:A144"/>
    <mergeCell ref="A183:A218"/>
    <mergeCell ref="A221:A240"/>
    <mergeCell ref="A243:A260"/>
    <mergeCell ref="A146:A18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4"/>
  <rowBreaks count="2" manualBreakCount="2">
    <brk id="98" max="255" man="1"/>
    <brk id="2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1"/>
  <sheetViews>
    <sheetView showGridLines="0" zoomScale="60" zoomScaleNormal="60" zoomScaleSheetLayoutView="70" zoomScalePageLayoutView="0" workbookViewId="0" topLeftCell="C1">
      <selection activeCell="V13" sqref="V13:W16"/>
    </sheetView>
  </sheetViews>
  <sheetFormatPr defaultColWidth="8.796875" defaultRowHeight="14.25" outlineLevelRow="1"/>
  <cols>
    <col min="1" max="1" width="3.8984375" style="10" customWidth="1"/>
    <col min="2" max="2" width="63.59765625" style="10" customWidth="1"/>
    <col min="3" max="7" width="14" style="10" customWidth="1"/>
    <col min="8" max="8" width="14.3984375" style="10" customWidth="1"/>
    <col min="9" max="9" width="14" style="10" bestFit="1" customWidth="1"/>
    <col min="10" max="10" width="13.3984375" style="10" customWidth="1"/>
    <col min="11" max="11" width="14.8984375" style="10" customWidth="1"/>
    <col min="12" max="12" width="13.69921875" style="10" customWidth="1"/>
    <col min="13" max="13" width="16.09765625" style="10" bestFit="1" customWidth="1"/>
    <col min="14" max="14" width="15.19921875" style="10" bestFit="1" customWidth="1"/>
    <col min="15" max="15" width="13" style="10" bestFit="1" customWidth="1"/>
    <col min="16" max="16" width="12.09765625" style="10" customWidth="1"/>
    <col min="17" max="17" width="13" style="10" bestFit="1" customWidth="1"/>
    <col min="18" max="18" width="14.19921875" style="10" bestFit="1" customWidth="1"/>
    <col min="19" max="21" width="13" style="10" bestFit="1" customWidth="1"/>
    <col min="22" max="22" width="14.19921875" style="10" bestFit="1" customWidth="1"/>
    <col min="23" max="23" width="13" style="10" bestFit="1" customWidth="1"/>
    <col min="24" max="24" width="13.09765625" style="10" bestFit="1" customWidth="1"/>
    <col min="25" max="16384" width="9" style="10" customWidth="1"/>
  </cols>
  <sheetData>
    <row r="1" spans="2:8" ht="18.75" customHeight="1">
      <c r="B1" s="99" t="s">
        <v>102</v>
      </c>
      <c r="C1" s="99"/>
      <c r="D1" s="99"/>
      <c r="E1" s="99"/>
      <c r="F1" s="99"/>
      <c r="G1" s="99"/>
      <c r="H1" s="84"/>
    </row>
    <row r="2" spans="2:8" ht="15">
      <c r="B2" s="101"/>
      <c r="C2" s="84"/>
      <c r="D2" s="84"/>
      <c r="E2" s="84"/>
      <c r="F2" s="84"/>
      <c r="G2" s="84"/>
      <c r="H2" s="84"/>
    </row>
    <row r="3" spans="3:21" ht="18.75" customHeight="1">
      <c r="C3" s="126"/>
      <c r="D3" s="126"/>
      <c r="E3" s="126"/>
      <c r="F3" s="126"/>
      <c r="G3" s="126"/>
      <c r="H3" s="127" t="s">
        <v>137</v>
      </c>
      <c r="U3" s="128" t="s">
        <v>137</v>
      </c>
    </row>
    <row r="4" spans="1:23" ht="15">
      <c r="A4" s="121"/>
      <c r="B4" s="102" t="s">
        <v>0</v>
      </c>
      <c r="C4" s="46"/>
      <c r="D4" s="13">
        <f>Handel!D4</f>
        <v>9</v>
      </c>
      <c r="E4" s="13">
        <f>Handel!E4</f>
        <v>10</v>
      </c>
      <c r="F4" s="13">
        <f>Handel!F4</f>
        <v>11</v>
      </c>
      <c r="G4" s="13">
        <f>Handel!G4</f>
        <v>12</v>
      </c>
      <c r="H4" s="13">
        <f>Handel!H4</f>
        <v>2013</v>
      </c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>
        <v>8</v>
      </c>
      <c r="Q4" s="13">
        <v>9</v>
      </c>
      <c r="R4" s="13">
        <v>10</v>
      </c>
      <c r="S4" s="13">
        <v>11</v>
      </c>
      <c r="T4" s="13">
        <v>12</v>
      </c>
      <c r="U4" s="13">
        <f>H4+1</f>
        <v>2014</v>
      </c>
      <c r="V4" s="13">
        <f>U4+1</f>
        <v>2015</v>
      </c>
      <c r="W4" s="13">
        <f>V4+1</f>
        <v>2016</v>
      </c>
    </row>
    <row r="5" spans="1:23" s="17" customFormat="1" ht="15">
      <c r="A5" s="14">
        <v>1</v>
      </c>
      <c r="B5" s="15" t="s">
        <v>1</v>
      </c>
      <c r="C5" s="16" t="s">
        <v>2</v>
      </c>
      <c r="D5" s="48">
        <f>D63</f>
        <v>0</v>
      </c>
      <c r="E5" s="48">
        <f>E63</f>
        <v>0</v>
      </c>
      <c r="F5" s="48">
        <f>F63</f>
        <v>0</v>
      </c>
      <c r="G5" s="48">
        <f>G63</f>
        <v>0</v>
      </c>
      <c r="H5" s="48">
        <f aca="true" t="shared" si="0" ref="H5:H11">SUM(D5:G5)</f>
        <v>0</v>
      </c>
      <c r="I5" s="88">
        <f aca="true" t="shared" si="1" ref="I5:W5">I63</f>
        <v>0</v>
      </c>
      <c r="J5" s="88">
        <f t="shared" si="1"/>
        <v>0</v>
      </c>
      <c r="K5" s="88">
        <f t="shared" si="1"/>
        <v>0</v>
      </c>
      <c r="L5" s="88">
        <f t="shared" si="1"/>
        <v>0</v>
      </c>
      <c r="M5" s="88">
        <f t="shared" si="1"/>
        <v>0</v>
      </c>
      <c r="N5" s="88">
        <f t="shared" si="1"/>
        <v>0</v>
      </c>
      <c r="O5" s="88">
        <f t="shared" si="1"/>
        <v>0</v>
      </c>
      <c r="P5" s="88">
        <f t="shared" si="1"/>
        <v>0</v>
      </c>
      <c r="Q5" s="88">
        <f t="shared" si="1"/>
        <v>0</v>
      </c>
      <c r="R5" s="88">
        <f t="shared" si="1"/>
        <v>0</v>
      </c>
      <c r="S5" s="88">
        <f t="shared" si="1"/>
        <v>0</v>
      </c>
      <c r="T5" s="88">
        <f t="shared" si="1"/>
        <v>0</v>
      </c>
      <c r="U5" s="88">
        <f t="shared" si="1"/>
        <v>0</v>
      </c>
      <c r="V5" s="88">
        <f t="shared" si="1"/>
        <v>0</v>
      </c>
      <c r="W5" s="88">
        <f t="shared" si="1"/>
        <v>0</v>
      </c>
    </row>
    <row r="6" spans="1:23" ht="15">
      <c r="A6" s="14">
        <v>2</v>
      </c>
      <c r="B6" s="18" t="s">
        <v>3</v>
      </c>
      <c r="C6" s="19" t="s">
        <v>2</v>
      </c>
      <c r="D6" s="49">
        <f>SUM(D7:D12)</f>
        <v>0</v>
      </c>
      <c r="E6" s="49">
        <f>SUM(E7:E12)</f>
        <v>0</v>
      </c>
      <c r="F6" s="49">
        <f>SUM(F7:F12)</f>
        <v>0</v>
      </c>
      <c r="G6" s="49">
        <f>SUM(G7:G12)</f>
        <v>0</v>
      </c>
      <c r="H6" s="49">
        <f t="shared" si="0"/>
        <v>0</v>
      </c>
      <c r="I6" s="89">
        <f aca="true" t="shared" si="2" ref="I6:W6">SUM(I7:I12)</f>
        <v>0</v>
      </c>
      <c r="J6" s="89">
        <f t="shared" si="2"/>
        <v>0</v>
      </c>
      <c r="K6" s="89">
        <f t="shared" si="2"/>
        <v>0</v>
      </c>
      <c r="L6" s="89">
        <f t="shared" si="2"/>
        <v>0</v>
      </c>
      <c r="M6" s="89">
        <f t="shared" si="2"/>
        <v>0</v>
      </c>
      <c r="N6" s="89">
        <f t="shared" si="2"/>
        <v>0</v>
      </c>
      <c r="O6" s="89">
        <f t="shared" si="2"/>
        <v>0</v>
      </c>
      <c r="P6" s="89">
        <f t="shared" si="2"/>
        <v>0</v>
      </c>
      <c r="Q6" s="89">
        <f t="shared" si="2"/>
        <v>0</v>
      </c>
      <c r="R6" s="89">
        <f t="shared" si="2"/>
        <v>0</v>
      </c>
      <c r="S6" s="89">
        <f t="shared" si="2"/>
        <v>0</v>
      </c>
      <c r="T6" s="89">
        <f t="shared" si="2"/>
        <v>0</v>
      </c>
      <c r="U6" s="89">
        <f t="shared" si="2"/>
        <v>0</v>
      </c>
      <c r="V6" s="89">
        <f t="shared" si="2"/>
        <v>0</v>
      </c>
      <c r="W6" s="89">
        <f t="shared" si="2"/>
        <v>0</v>
      </c>
    </row>
    <row r="7" spans="1:23" ht="14.25">
      <c r="A7" s="14">
        <v>3</v>
      </c>
      <c r="B7" s="20" t="s">
        <v>4</v>
      </c>
      <c r="C7" s="16" t="s">
        <v>2</v>
      </c>
      <c r="D7" s="21">
        <f>D89+D110</f>
        <v>0</v>
      </c>
      <c r="E7" s="21">
        <f>E89+E110</f>
        <v>0</v>
      </c>
      <c r="F7" s="21">
        <f>F89+F110</f>
        <v>0</v>
      </c>
      <c r="G7" s="21">
        <f>G89+G110</f>
        <v>0</v>
      </c>
      <c r="H7" s="21">
        <f t="shared" si="0"/>
        <v>0</v>
      </c>
      <c r="I7" s="81">
        <f aca="true" t="shared" si="3" ref="I7:W7">I89+I110</f>
        <v>0</v>
      </c>
      <c r="J7" s="81">
        <f t="shared" si="3"/>
        <v>0</v>
      </c>
      <c r="K7" s="81">
        <f t="shared" si="3"/>
        <v>0</v>
      </c>
      <c r="L7" s="81">
        <f t="shared" si="3"/>
        <v>0</v>
      </c>
      <c r="M7" s="81">
        <f t="shared" si="3"/>
        <v>0</v>
      </c>
      <c r="N7" s="81">
        <f t="shared" si="3"/>
        <v>0</v>
      </c>
      <c r="O7" s="81">
        <f t="shared" si="3"/>
        <v>0</v>
      </c>
      <c r="P7" s="81">
        <f t="shared" si="3"/>
        <v>0</v>
      </c>
      <c r="Q7" s="81">
        <f t="shared" si="3"/>
        <v>0</v>
      </c>
      <c r="R7" s="81">
        <f t="shared" si="3"/>
        <v>0</v>
      </c>
      <c r="S7" s="81">
        <f t="shared" si="3"/>
        <v>0</v>
      </c>
      <c r="T7" s="81">
        <f t="shared" si="3"/>
        <v>0</v>
      </c>
      <c r="U7" s="81">
        <f t="shared" si="3"/>
        <v>0</v>
      </c>
      <c r="V7" s="81">
        <f t="shared" si="3"/>
        <v>0</v>
      </c>
      <c r="W7" s="81">
        <f t="shared" si="3"/>
        <v>0</v>
      </c>
    </row>
    <row r="8" spans="1:23" ht="14.25">
      <c r="A8" s="14">
        <v>4</v>
      </c>
      <c r="B8" s="20" t="s">
        <v>5</v>
      </c>
      <c r="C8" s="16" t="s">
        <v>2</v>
      </c>
      <c r="D8" s="21">
        <f>D186+D148</f>
        <v>0</v>
      </c>
      <c r="E8" s="21">
        <f>E186+E148</f>
        <v>0</v>
      </c>
      <c r="F8" s="21">
        <f>F186+F148</f>
        <v>0</v>
      </c>
      <c r="G8" s="21">
        <f>G186+G148</f>
        <v>0</v>
      </c>
      <c r="H8" s="21">
        <f t="shared" si="0"/>
        <v>0</v>
      </c>
      <c r="I8" s="81">
        <f aca="true" t="shared" si="4" ref="I8:W8">I186+I148</f>
        <v>0</v>
      </c>
      <c r="J8" s="81">
        <f t="shared" si="4"/>
        <v>0</v>
      </c>
      <c r="K8" s="81">
        <f t="shared" si="4"/>
        <v>0</v>
      </c>
      <c r="L8" s="81">
        <f t="shared" si="4"/>
        <v>0</v>
      </c>
      <c r="M8" s="81">
        <f t="shared" si="4"/>
        <v>0</v>
      </c>
      <c r="N8" s="81">
        <f t="shared" si="4"/>
        <v>0</v>
      </c>
      <c r="O8" s="81">
        <f t="shared" si="4"/>
        <v>0</v>
      </c>
      <c r="P8" s="81">
        <f t="shared" si="4"/>
        <v>0</v>
      </c>
      <c r="Q8" s="81">
        <f t="shared" si="4"/>
        <v>0</v>
      </c>
      <c r="R8" s="81">
        <f t="shared" si="4"/>
        <v>0</v>
      </c>
      <c r="S8" s="81">
        <f t="shared" si="4"/>
        <v>0</v>
      </c>
      <c r="T8" s="81">
        <f t="shared" si="4"/>
        <v>0</v>
      </c>
      <c r="U8" s="81">
        <f t="shared" si="4"/>
        <v>0</v>
      </c>
      <c r="V8" s="81">
        <f t="shared" si="4"/>
        <v>0</v>
      </c>
      <c r="W8" s="81">
        <f t="shared" si="4"/>
        <v>0</v>
      </c>
    </row>
    <row r="9" spans="1:23" ht="14.25">
      <c r="A9" s="14">
        <v>5</v>
      </c>
      <c r="B9" s="20" t="s">
        <v>6</v>
      </c>
      <c r="C9" s="16" t="s">
        <v>2</v>
      </c>
      <c r="D9" s="21">
        <f>D208</f>
        <v>0</v>
      </c>
      <c r="E9" s="21">
        <f>E208</f>
        <v>0</v>
      </c>
      <c r="F9" s="21">
        <f>F208</f>
        <v>0</v>
      </c>
      <c r="G9" s="21">
        <f>G208</f>
        <v>0</v>
      </c>
      <c r="H9" s="21">
        <f t="shared" si="0"/>
        <v>0</v>
      </c>
      <c r="I9" s="81">
        <f aca="true" t="shared" si="5" ref="I9:W9">I208</f>
        <v>0</v>
      </c>
      <c r="J9" s="81">
        <f t="shared" si="5"/>
        <v>0</v>
      </c>
      <c r="K9" s="81">
        <f t="shared" si="5"/>
        <v>0</v>
      </c>
      <c r="L9" s="81">
        <f t="shared" si="5"/>
        <v>0</v>
      </c>
      <c r="M9" s="81">
        <f t="shared" si="5"/>
        <v>0</v>
      </c>
      <c r="N9" s="81">
        <f t="shared" si="5"/>
        <v>0</v>
      </c>
      <c r="O9" s="81">
        <f t="shared" si="5"/>
        <v>0</v>
      </c>
      <c r="P9" s="81">
        <f t="shared" si="5"/>
        <v>0</v>
      </c>
      <c r="Q9" s="81">
        <f t="shared" si="5"/>
        <v>0</v>
      </c>
      <c r="R9" s="81">
        <f t="shared" si="5"/>
        <v>0</v>
      </c>
      <c r="S9" s="81">
        <f t="shared" si="5"/>
        <v>0</v>
      </c>
      <c r="T9" s="81">
        <f t="shared" si="5"/>
        <v>0</v>
      </c>
      <c r="U9" s="81">
        <f t="shared" si="5"/>
        <v>0</v>
      </c>
      <c r="V9" s="81">
        <f t="shared" si="5"/>
        <v>0</v>
      </c>
      <c r="W9" s="81">
        <f t="shared" si="5"/>
        <v>0</v>
      </c>
    </row>
    <row r="10" spans="1:23" ht="14.25">
      <c r="A10" s="14">
        <v>6</v>
      </c>
      <c r="B10" s="20" t="s">
        <v>7</v>
      </c>
      <c r="C10" s="22" t="s">
        <v>2</v>
      </c>
      <c r="D10" s="21">
        <f>D13*D14*1+D15*D16*1</f>
        <v>0</v>
      </c>
      <c r="E10" s="21">
        <f>E13*E14*1+E15*E16*1</f>
        <v>0</v>
      </c>
      <c r="F10" s="21">
        <f>F13*F14*1+F15*F16*1</f>
        <v>0</v>
      </c>
      <c r="G10" s="21">
        <f>G13*G14*1+G15*G16*1</f>
        <v>0</v>
      </c>
      <c r="H10" s="21">
        <f t="shared" si="0"/>
        <v>0</v>
      </c>
      <c r="I10" s="81">
        <f>I13*I14*1+I15*I16*1</f>
        <v>0</v>
      </c>
      <c r="J10" s="81">
        <f aca="true" t="shared" si="6" ref="J10:T10">J13*J14*1+J15*J16*1</f>
        <v>0</v>
      </c>
      <c r="K10" s="81">
        <f t="shared" si="6"/>
        <v>0</v>
      </c>
      <c r="L10" s="81">
        <f t="shared" si="6"/>
        <v>0</v>
      </c>
      <c r="M10" s="81">
        <f t="shared" si="6"/>
        <v>0</v>
      </c>
      <c r="N10" s="81">
        <f t="shared" si="6"/>
        <v>0</v>
      </c>
      <c r="O10" s="81">
        <f t="shared" si="6"/>
        <v>0</v>
      </c>
      <c r="P10" s="81">
        <f t="shared" si="6"/>
        <v>0</v>
      </c>
      <c r="Q10" s="81">
        <f t="shared" si="6"/>
        <v>0</v>
      </c>
      <c r="R10" s="81">
        <f t="shared" si="6"/>
        <v>0</v>
      </c>
      <c r="S10" s="81">
        <f t="shared" si="6"/>
        <v>0</v>
      </c>
      <c r="T10" s="81">
        <f t="shared" si="6"/>
        <v>0</v>
      </c>
      <c r="U10" s="81">
        <f>SUM(I10:T10)</f>
        <v>0</v>
      </c>
      <c r="V10" s="81">
        <f>V13*V14*12+V15*V16*12</f>
        <v>0</v>
      </c>
      <c r="W10" s="81">
        <f>W13*W14*12+W15*W16*12</f>
        <v>0</v>
      </c>
    </row>
    <row r="11" spans="1:23" ht="14.25">
      <c r="A11" s="14">
        <v>7</v>
      </c>
      <c r="B11" s="20" t="s">
        <v>8</v>
      </c>
      <c r="C11" s="22" t="s">
        <v>2</v>
      </c>
      <c r="D11" s="21">
        <f>D10*0.195</f>
        <v>0</v>
      </c>
      <c r="E11" s="21">
        <f>E10*0.195</f>
        <v>0</v>
      </c>
      <c r="F11" s="21">
        <f>F10*0.195</f>
        <v>0</v>
      </c>
      <c r="G11" s="21">
        <f>G10*0.195</f>
        <v>0</v>
      </c>
      <c r="H11" s="21">
        <f t="shared" si="0"/>
        <v>0</v>
      </c>
      <c r="I11" s="81">
        <f aca="true" t="shared" si="7" ref="I11:T11">I10*0.195</f>
        <v>0</v>
      </c>
      <c r="J11" s="81">
        <f t="shared" si="7"/>
        <v>0</v>
      </c>
      <c r="K11" s="81">
        <f t="shared" si="7"/>
        <v>0</v>
      </c>
      <c r="L11" s="81">
        <f t="shared" si="7"/>
        <v>0</v>
      </c>
      <c r="M11" s="81">
        <f t="shared" si="7"/>
        <v>0</v>
      </c>
      <c r="N11" s="81">
        <f t="shared" si="7"/>
        <v>0</v>
      </c>
      <c r="O11" s="81">
        <f t="shared" si="7"/>
        <v>0</v>
      </c>
      <c r="P11" s="81">
        <f t="shared" si="7"/>
        <v>0</v>
      </c>
      <c r="Q11" s="81">
        <f t="shared" si="7"/>
        <v>0</v>
      </c>
      <c r="R11" s="81">
        <f t="shared" si="7"/>
        <v>0</v>
      </c>
      <c r="S11" s="81">
        <f t="shared" si="7"/>
        <v>0</v>
      </c>
      <c r="T11" s="81">
        <f t="shared" si="7"/>
        <v>0</v>
      </c>
      <c r="U11" s="81">
        <f>SUM(I11:T11)</f>
        <v>0</v>
      </c>
      <c r="V11" s="81">
        <f>V10*0.195</f>
        <v>0</v>
      </c>
      <c r="W11" s="81">
        <f>W10*0.195</f>
        <v>0</v>
      </c>
    </row>
    <row r="12" spans="1:23" s="23" customFormat="1" ht="14.25">
      <c r="A12" s="14">
        <v>8</v>
      </c>
      <c r="B12" s="20" t="s">
        <v>9</v>
      </c>
      <c r="C12" s="16" t="s">
        <v>2</v>
      </c>
      <c r="D12" s="21">
        <f>D230+D251</f>
        <v>0</v>
      </c>
      <c r="E12" s="21">
        <f>E230+E251</f>
        <v>0</v>
      </c>
      <c r="F12" s="21">
        <f>F230+F251</f>
        <v>0</v>
      </c>
      <c r="G12" s="21">
        <f>G230+G251</f>
        <v>0</v>
      </c>
      <c r="H12" s="21">
        <f>H230+H251</f>
        <v>0</v>
      </c>
      <c r="I12" s="81">
        <f aca="true" t="shared" si="8" ref="I12:W12">I230+I251</f>
        <v>0</v>
      </c>
      <c r="J12" s="81">
        <f t="shared" si="8"/>
        <v>0</v>
      </c>
      <c r="K12" s="81">
        <f t="shared" si="8"/>
        <v>0</v>
      </c>
      <c r="L12" s="81">
        <f t="shared" si="8"/>
        <v>0</v>
      </c>
      <c r="M12" s="81">
        <f t="shared" si="8"/>
        <v>0</v>
      </c>
      <c r="N12" s="81">
        <f t="shared" si="8"/>
        <v>0</v>
      </c>
      <c r="O12" s="81">
        <f t="shared" si="8"/>
        <v>0</v>
      </c>
      <c r="P12" s="81">
        <f t="shared" si="8"/>
        <v>0</v>
      </c>
      <c r="Q12" s="81">
        <f t="shared" si="8"/>
        <v>0</v>
      </c>
      <c r="R12" s="81">
        <f t="shared" si="8"/>
        <v>0</v>
      </c>
      <c r="S12" s="81">
        <f t="shared" si="8"/>
        <v>0</v>
      </c>
      <c r="T12" s="81">
        <f t="shared" si="8"/>
        <v>0</v>
      </c>
      <c r="U12" s="81">
        <f t="shared" si="8"/>
        <v>0</v>
      </c>
      <c r="V12" s="81">
        <f t="shared" si="8"/>
        <v>0</v>
      </c>
      <c r="W12" s="81">
        <f t="shared" si="8"/>
        <v>0</v>
      </c>
    </row>
    <row r="13" spans="1:23" s="23" customFormat="1" ht="14.25">
      <c r="A13" s="14">
        <v>9</v>
      </c>
      <c r="B13" s="20" t="s">
        <v>75</v>
      </c>
      <c r="C13" s="24" t="s">
        <v>10</v>
      </c>
      <c r="D13" s="50"/>
      <c r="E13" s="50"/>
      <c r="F13" s="50"/>
      <c r="G13" s="50"/>
      <c r="H13" s="25">
        <f>IF(SUM(C13:G13)=0,0,AVERAGE(C13:G13))</f>
        <v>0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25">
        <f>IF(SUM(I13:T13)=0,0,AVERAGE(I13:T13))</f>
        <v>0</v>
      </c>
      <c r="V13" s="50"/>
      <c r="W13" s="50"/>
    </row>
    <row r="14" spans="1:24" s="23" customFormat="1" ht="14.25">
      <c r="A14" s="14">
        <v>10</v>
      </c>
      <c r="B14" s="20" t="s">
        <v>76</v>
      </c>
      <c r="C14" s="22" t="s">
        <v>11</v>
      </c>
      <c r="D14" s="51"/>
      <c r="E14" s="51"/>
      <c r="F14" s="51"/>
      <c r="G14" s="51"/>
      <c r="H14" s="25">
        <f>IF(SUM(C14:G14)=0,0,AVERAGE(C14:G14))</f>
        <v>0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25">
        <f>IF(SUM(I14:T14)=0,0,AVERAGE(I14:T14))</f>
        <v>0</v>
      </c>
      <c r="V14" s="51"/>
      <c r="W14" s="51"/>
      <c r="X14" s="26"/>
    </row>
    <row r="15" spans="1:23" s="23" customFormat="1" ht="14.25">
      <c r="A15" s="14">
        <v>9</v>
      </c>
      <c r="B15" s="20" t="s">
        <v>77</v>
      </c>
      <c r="C15" s="24" t="s">
        <v>10</v>
      </c>
      <c r="D15" s="50"/>
      <c r="E15" s="50"/>
      <c r="F15" s="50"/>
      <c r="G15" s="50"/>
      <c r="H15" s="25">
        <f>IF(SUM(C15:G15)=0,0,AVERAGE(C15:G15))</f>
        <v>0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25">
        <f>IF(SUM(I15:T15)=0,0,AVERAGE(I15:T15))</f>
        <v>0</v>
      </c>
      <c r="V15" s="50"/>
      <c r="W15" s="50"/>
    </row>
    <row r="16" spans="1:23" s="23" customFormat="1" ht="14.25">
      <c r="A16" s="14">
        <v>10</v>
      </c>
      <c r="B16" s="20" t="s">
        <v>78</v>
      </c>
      <c r="C16" s="22" t="s">
        <v>11</v>
      </c>
      <c r="D16" s="51"/>
      <c r="E16" s="51"/>
      <c r="F16" s="51"/>
      <c r="G16" s="51"/>
      <c r="H16" s="25">
        <f>IF(SUM(C16:G16)=0,0,AVERAGE(C16:G16))</f>
        <v>0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25">
        <f>IF(SUM(I16:T16)=0,0,AVERAGE(I16:T16))</f>
        <v>0</v>
      </c>
      <c r="V16" s="51"/>
      <c r="W16" s="51"/>
    </row>
    <row r="17" spans="1:23" s="23" customFormat="1" ht="14.25">
      <c r="A17" s="30"/>
      <c r="B17" s="52" t="s">
        <v>96</v>
      </c>
      <c r="C17" s="52"/>
      <c r="D17" s="53">
        <f>D5-D6</f>
        <v>0</v>
      </c>
      <c r="E17" s="53">
        <f>E5-E6</f>
        <v>0</v>
      </c>
      <c r="F17" s="53">
        <f>F5-F6</f>
        <v>0</v>
      </c>
      <c r="G17" s="53">
        <f>G5-G6</f>
        <v>0</v>
      </c>
      <c r="H17" s="53">
        <f>H5-H6</f>
        <v>0</v>
      </c>
      <c r="I17" s="53">
        <f aca="true" t="shared" si="9" ref="I17:W17">I5-I6</f>
        <v>0</v>
      </c>
      <c r="J17" s="53">
        <f t="shared" si="9"/>
        <v>0</v>
      </c>
      <c r="K17" s="53">
        <f t="shared" si="9"/>
        <v>0</v>
      </c>
      <c r="L17" s="53">
        <f t="shared" si="9"/>
        <v>0</v>
      </c>
      <c r="M17" s="53">
        <f t="shared" si="9"/>
        <v>0</v>
      </c>
      <c r="N17" s="53">
        <f t="shared" si="9"/>
        <v>0</v>
      </c>
      <c r="O17" s="53">
        <f t="shared" si="9"/>
        <v>0</v>
      </c>
      <c r="P17" s="53">
        <f t="shared" si="9"/>
        <v>0</v>
      </c>
      <c r="Q17" s="53">
        <f t="shared" si="9"/>
        <v>0</v>
      </c>
      <c r="R17" s="53">
        <f t="shared" si="9"/>
        <v>0</v>
      </c>
      <c r="S17" s="53">
        <f t="shared" si="9"/>
        <v>0</v>
      </c>
      <c r="T17" s="53">
        <f t="shared" si="9"/>
        <v>0</v>
      </c>
      <c r="U17" s="53">
        <f t="shared" si="9"/>
        <v>0</v>
      </c>
      <c r="V17" s="53">
        <f t="shared" si="9"/>
        <v>0</v>
      </c>
      <c r="W17" s="53">
        <f t="shared" si="9"/>
        <v>0</v>
      </c>
    </row>
    <row r="18" spans="1:23" s="23" customFormat="1" ht="14.25">
      <c r="A18" s="30"/>
      <c r="B18" s="30" t="s">
        <v>94</v>
      </c>
      <c r="C18" s="30"/>
      <c r="D18" s="67">
        <f>SUM(D7:D12)-SUM(D19:D20)</f>
        <v>0</v>
      </c>
      <c r="E18" s="67">
        <f>SUM(E7:E12)-SUM(E19:E20)</f>
        <v>0</v>
      </c>
      <c r="F18" s="67">
        <f>SUM(F7:F12)-SUM(F19:F20)</f>
        <v>0</v>
      </c>
      <c r="G18" s="67">
        <f>SUM(G7:G12)-SUM(G19:G20)</f>
        <v>0</v>
      </c>
      <c r="H18" s="30"/>
      <c r="I18" s="67">
        <f>SUM(I7:I12)-SUM(I19:I20)</f>
        <v>0</v>
      </c>
      <c r="J18" s="67">
        <f aca="true" t="shared" si="10" ref="J18:W18">SUM(J7:J12)-SUM(J19:J20)</f>
        <v>0</v>
      </c>
      <c r="K18" s="67">
        <f t="shared" si="10"/>
        <v>0</v>
      </c>
      <c r="L18" s="67">
        <f t="shared" si="10"/>
        <v>0</v>
      </c>
      <c r="M18" s="67">
        <f t="shared" si="10"/>
        <v>0</v>
      </c>
      <c r="N18" s="67">
        <f t="shared" si="10"/>
        <v>0</v>
      </c>
      <c r="O18" s="67">
        <f t="shared" si="10"/>
        <v>0</v>
      </c>
      <c r="P18" s="67">
        <f t="shared" si="10"/>
        <v>0</v>
      </c>
      <c r="Q18" s="67">
        <f t="shared" si="10"/>
        <v>0</v>
      </c>
      <c r="R18" s="67">
        <f t="shared" si="10"/>
        <v>0</v>
      </c>
      <c r="S18" s="67">
        <f t="shared" si="10"/>
        <v>0</v>
      </c>
      <c r="T18" s="67">
        <f t="shared" si="10"/>
        <v>0</v>
      </c>
      <c r="U18" s="67">
        <f t="shared" si="10"/>
        <v>0</v>
      </c>
      <c r="V18" s="67">
        <f t="shared" si="10"/>
        <v>0</v>
      </c>
      <c r="W18" s="67">
        <f t="shared" si="10"/>
        <v>0</v>
      </c>
    </row>
    <row r="19" spans="1:23" s="23" customFormat="1" ht="14.25">
      <c r="A19" s="30"/>
      <c r="B19" s="103" t="s">
        <v>72</v>
      </c>
      <c r="C19" s="103"/>
      <c r="D19" s="54">
        <f>D89+D148+D230+D13*D14+D13*D14*0.195</f>
        <v>0</v>
      </c>
      <c r="E19" s="54">
        <f>E89+E148+E230+E13*E14+E13*E14*0.195</f>
        <v>0</v>
      </c>
      <c r="F19" s="54">
        <f>F89+F148+F230+F13*F14+F13*F14*0.195</f>
        <v>0</v>
      </c>
      <c r="G19" s="54">
        <f>G89+G148+G230+G13*G14+G13*G14*0.195</f>
        <v>0</v>
      </c>
      <c r="H19" s="54">
        <f>H89+H148+H230</f>
        <v>0</v>
      </c>
      <c r="I19" s="94">
        <f aca="true" t="shared" si="11" ref="I19:T19">I89+I148+I230+I13*I14+I14*I13*0.195</f>
        <v>0</v>
      </c>
      <c r="J19" s="94">
        <f t="shared" si="11"/>
        <v>0</v>
      </c>
      <c r="K19" s="94">
        <f t="shared" si="11"/>
        <v>0</v>
      </c>
      <c r="L19" s="94">
        <f t="shared" si="11"/>
        <v>0</v>
      </c>
      <c r="M19" s="94">
        <f t="shared" si="11"/>
        <v>0</v>
      </c>
      <c r="N19" s="94">
        <f t="shared" si="11"/>
        <v>0</v>
      </c>
      <c r="O19" s="94">
        <f t="shared" si="11"/>
        <v>0</v>
      </c>
      <c r="P19" s="94">
        <f t="shared" si="11"/>
        <v>0</v>
      </c>
      <c r="Q19" s="94">
        <f t="shared" si="11"/>
        <v>0</v>
      </c>
      <c r="R19" s="94">
        <f t="shared" si="11"/>
        <v>0</v>
      </c>
      <c r="S19" s="94">
        <f t="shared" si="11"/>
        <v>0</v>
      </c>
      <c r="T19" s="94">
        <f t="shared" si="11"/>
        <v>0</v>
      </c>
      <c r="U19" s="94">
        <f>SUM(I19:T19)</f>
        <v>0</v>
      </c>
      <c r="V19" s="94">
        <f>V89+V148+V230+V13*V14*12+V14*V13*0.195*12</f>
        <v>0</v>
      </c>
      <c r="W19" s="94">
        <f>W89+W148+W230+W13*W14*12+W14*W13*0.195*12</f>
        <v>0</v>
      </c>
    </row>
    <row r="20" spans="1:23" s="23" customFormat="1" ht="14.25">
      <c r="A20" s="30"/>
      <c r="B20" s="103" t="s">
        <v>71</v>
      </c>
      <c r="C20" s="103"/>
      <c r="D20" s="54">
        <f>D110+D186+D208+D251+D15*D16+D15*D16*0.195</f>
        <v>0</v>
      </c>
      <c r="E20" s="54">
        <f>E110+E186+E208+E251+E15*E16+E15*E16*0.195</f>
        <v>0</v>
      </c>
      <c r="F20" s="54">
        <f>F110+F186+F208+F251+F15*F16+F15*F16*0.195</f>
        <v>0</v>
      </c>
      <c r="G20" s="54">
        <f>G110+G186+G208+G251+G15*G16+G15*G16*0.195</f>
        <v>0</v>
      </c>
      <c r="H20" s="54">
        <f>H110+H186+H208+H251</f>
        <v>0</v>
      </c>
      <c r="I20" s="94">
        <f aca="true" t="shared" si="12" ref="I20:T20">I110+I186+I208+I251+I15*I16*0.195+I15*I16</f>
        <v>0</v>
      </c>
      <c r="J20" s="94">
        <f t="shared" si="12"/>
        <v>0</v>
      </c>
      <c r="K20" s="94">
        <f t="shared" si="12"/>
        <v>0</v>
      </c>
      <c r="L20" s="94">
        <f t="shared" si="12"/>
        <v>0</v>
      </c>
      <c r="M20" s="94">
        <f t="shared" si="12"/>
        <v>0</v>
      </c>
      <c r="N20" s="94">
        <f t="shared" si="12"/>
        <v>0</v>
      </c>
      <c r="O20" s="94">
        <f t="shared" si="12"/>
        <v>0</v>
      </c>
      <c r="P20" s="94">
        <f t="shared" si="12"/>
        <v>0</v>
      </c>
      <c r="Q20" s="94">
        <f t="shared" si="12"/>
        <v>0</v>
      </c>
      <c r="R20" s="94">
        <f t="shared" si="12"/>
        <v>0</v>
      </c>
      <c r="S20" s="94">
        <f t="shared" si="12"/>
        <v>0</v>
      </c>
      <c r="T20" s="94">
        <f t="shared" si="12"/>
        <v>0</v>
      </c>
      <c r="U20" s="94">
        <f>SUM(I20:T20)</f>
        <v>0</v>
      </c>
      <c r="V20" s="94">
        <f>V110+V186+V208+V251+V15*V16*0.195*12+V15*V16*12</f>
        <v>0</v>
      </c>
      <c r="W20" s="94">
        <f>W110+W186+W208+W251+W15*W16*0.195*12+W15*W16*12</f>
        <v>0</v>
      </c>
    </row>
    <row r="21" spans="1:23" s="23" customFormat="1" ht="14.25">
      <c r="A21" s="30"/>
      <c r="B21" s="103" t="s">
        <v>73</v>
      </c>
      <c r="C21" s="103"/>
      <c r="D21" s="54">
        <f>D29+D35+D41+D47+D53+D59</f>
        <v>0</v>
      </c>
      <c r="E21" s="54">
        <f>E29+E35+E41+E47+E53+E59</f>
        <v>0</v>
      </c>
      <c r="F21" s="54">
        <f>F29+F35+F41+F47+F53+F59</f>
        <v>0</v>
      </c>
      <c r="G21" s="54">
        <f>G29+G35+G41+G47+G53+G59</f>
        <v>0</v>
      </c>
      <c r="H21" s="54">
        <f>H29+H35+H41+H47+H53+H59</f>
        <v>0</v>
      </c>
      <c r="I21" s="94">
        <f aca="true" t="shared" si="13" ref="I21:V21">I29+I35+I41+I47+I53+I59</f>
        <v>0</v>
      </c>
      <c r="J21" s="94">
        <f t="shared" si="13"/>
        <v>0</v>
      </c>
      <c r="K21" s="94">
        <f t="shared" si="13"/>
        <v>0</v>
      </c>
      <c r="L21" s="94">
        <f t="shared" si="13"/>
        <v>0</v>
      </c>
      <c r="M21" s="94">
        <f t="shared" si="13"/>
        <v>0</v>
      </c>
      <c r="N21" s="94">
        <f t="shared" si="13"/>
        <v>0</v>
      </c>
      <c r="O21" s="94">
        <f t="shared" si="13"/>
        <v>0</v>
      </c>
      <c r="P21" s="94">
        <f t="shared" si="13"/>
        <v>0</v>
      </c>
      <c r="Q21" s="94">
        <f t="shared" si="13"/>
        <v>0</v>
      </c>
      <c r="R21" s="94">
        <f t="shared" si="13"/>
        <v>0</v>
      </c>
      <c r="S21" s="94">
        <f t="shared" si="13"/>
        <v>0</v>
      </c>
      <c r="T21" s="94">
        <f t="shared" si="13"/>
        <v>0</v>
      </c>
      <c r="U21" s="94">
        <f t="shared" si="13"/>
        <v>0</v>
      </c>
      <c r="V21" s="94">
        <f t="shared" si="13"/>
        <v>0</v>
      </c>
      <c r="W21" s="94">
        <f>W29+W35+W41+W47+W53+W59</f>
        <v>0</v>
      </c>
    </row>
    <row r="22" spans="1:23" s="23" customFormat="1" ht="14.25">
      <c r="A22" s="30"/>
      <c r="B22" s="103" t="s">
        <v>95</v>
      </c>
      <c r="C22" s="103"/>
      <c r="D22" s="61">
        <f>IF(D21=0,0,D5/SUM(D29,D35,D41,D47,D53,D59))</f>
        <v>0</v>
      </c>
      <c r="E22" s="61">
        <f>IF(E21=0,0,E5/SUM(E29,E35,E41,E47,E53,E59))</f>
        <v>0</v>
      </c>
      <c r="F22" s="61">
        <f>IF(F21=0,0,F5/SUM(F29,F35,F41,F47,F53,F59))</f>
        <v>0</v>
      </c>
      <c r="G22" s="61">
        <f>IF(G21=0,0,G5/SUM(G29,G35,G41,G47,G53,G59))</f>
        <v>0</v>
      </c>
      <c r="H22" s="61">
        <f>IF(H21=0,0,H5/SUM(H29,H35,H41,H47,H53,H59))</f>
        <v>0</v>
      </c>
      <c r="I22" s="94">
        <f aca="true" t="shared" si="14" ref="I22:W22">IF(I21=0,0,I5/I21)</f>
        <v>0</v>
      </c>
      <c r="J22" s="94">
        <f t="shared" si="14"/>
        <v>0</v>
      </c>
      <c r="K22" s="94">
        <f t="shared" si="14"/>
        <v>0</v>
      </c>
      <c r="L22" s="94">
        <f t="shared" si="14"/>
        <v>0</v>
      </c>
      <c r="M22" s="94">
        <f t="shared" si="14"/>
        <v>0</v>
      </c>
      <c r="N22" s="94">
        <f t="shared" si="14"/>
        <v>0</v>
      </c>
      <c r="O22" s="94">
        <f t="shared" si="14"/>
        <v>0</v>
      </c>
      <c r="P22" s="94">
        <f t="shared" si="14"/>
        <v>0</v>
      </c>
      <c r="Q22" s="94">
        <f t="shared" si="14"/>
        <v>0</v>
      </c>
      <c r="R22" s="94">
        <f t="shared" si="14"/>
        <v>0</v>
      </c>
      <c r="S22" s="94">
        <f t="shared" si="14"/>
        <v>0</v>
      </c>
      <c r="T22" s="94">
        <f t="shared" si="14"/>
        <v>0</v>
      </c>
      <c r="U22" s="94">
        <f t="shared" si="14"/>
        <v>0</v>
      </c>
      <c r="V22" s="94">
        <f t="shared" si="14"/>
        <v>0</v>
      </c>
      <c r="W22" s="94">
        <f t="shared" si="14"/>
        <v>0</v>
      </c>
    </row>
    <row r="23" spans="1:23" s="23" customFormat="1" ht="14.25">
      <c r="A23" s="10"/>
      <c r="B23" s="10"/>
      <c r="C23" s="10"/>
      <c r="D23" s="30"/>
      <c r="E23" s="30"/>
      <c r="F23" s="30"/>
      <c r="G23" s="30"/>
      <c r="H23" s="3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23" customFormat="1" ht="15">
      <c r="A24" s="123"/>
      <c r="B24" s="29" t="s">
        <v>21</v>
      </c>
      <c r="C24" s="123"/>
      <c r="D24" s="121"/>
      <c r="E24" s="121"/>
      <c r="F24" s="121"/>
      <c r="G24" s="121"/>
      <c r="H24" s="121"/>
      <c r="I24" s="124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</row>
    <row r="25" spans="1:23" s="23" customFormat="1" ht="14.25">
      <c r="A25" s="10"/>
      <c r="B25" s="10"/>
      <c r="C25" s="10"/>
      <c r="D25" s="30"/>
      <c r="E25" s="30"/>
      <c r="F25" s="30"/>
      <c r="G25" s="30"/>
      <c r="H25" s="3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23" customFormat="1" ht="14.25" hidden="1">
      <c r="A26" s="10"/>
      <c r="B26" s="10"/>
      <c r="C26" s="10"/>
      <c r="D26" s="30"/>
      <c r="E26" s="30"/>
      <c r="F26" s="30"/>
      <c r="G26" s="30"/>
      <c r="H26" s="3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23" customFormat="1" ht="15">
      <c r="A27" s="10"/>
      <c r="B27" s="93" t="s">
        <v>23</v>
      </c>
      <c r="C27" s="95"/>
      <c r="D27" s="65">
        <f>D4</f>
        <v>9</v>
      </c>
      <c r="E27" s="65">
        <f>E4</f>
        <v>10</v>
      </c>
      <c r="F27" s="65">
        <f>F4</f>
        <v>11</v>
      </c>
      <c r="G27" s="65">
        <f>G4</f>
        <v>12</v>
      </c>
      <c r="H27" s="65">
        <f>H4</f>
        <v>2013</v>
      </c>
      <c r="I27" s="65">
        <f aca="true" t="shared" si="15" ref="I27:W27">I4</f>
        <v>1</v>
      </c>
      <c r="J27" s="65">
        <f t="shared" si="15"/>
        <v>2</v>
      </c>
      <c r="K27" s="65">
        <f t="shared" si="15"/>
        <v>3</v>
      </c>
      <c r="L27" s="65">
        <f t="shared" si="15"/>
        <v>4</v>
      </c>
      <c r="M27" s="65">
        <f t="shared" si="15"/>
        <v>5</v>
      </c>
      <c r="N27" s="65">
        <f t="shared" si="15"/>
        <v>6</v>
      </c>
      <c r="O27" s="65">
        <f t="shared" si="15"/>
        <v>7</v>
      </c>
      <c r="P27" s="65">
        <f t="shared" si="15"/>
        <v>8</v>
      </c>
      <c r="Q27" s="65">
        <f t="shared" si="15"/>
        <v>9</v>
      </c>
      <c r="R27" s="65">
        <f t="shared" si="15"/>
        <v>10</v>
      </c>
      <c r="S27" s="65">
        <f t="shared" si="15"/>
        <v>11</v>
      </c>
      <c r="T27" s="65">
        <f t="shared" si="15"/>
        <v>12</v>
      </c>
      <c r="U27" s="65">
        <f t="shared" si="15"/>
        <v>2014</v>
      </c>
      <c r="V27" s="65">
        <f t="shared" si="15"/>
        <v>2015</v>
      </c>
      <c r="W27" s="65">
        <f t="shared" si="15"/>
        <v>2016</v>
      </c>
    </row>
    <row r="28" spans="1:23" s="23" customFormat="1" ht="14.25">
      <c r="A28" s="10"/>
      <c r="B28" s="30" t="s">
        <v>16</v>
      </c>
      <c r="C28" s="22" t="s">
        <v>19</v>
      </c>
      <c r="D28" s="57"/>
      <c r="E28" s="57"/>
      <c r="F28" s="57"/>
      <c r="G28" s="57"/>
      <c r="H28" s="94">
        <f>IF(SUM(D28:G28)=0,0,AVERAGE(D28:G28))</f>
        <v>0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94">
        <f>IF(SUM(I28:T28)=0,0,AVERAGE(I28:T28))</f>
        <v>0</v>
      </c>
      <c r="V28" s="57"/>
      <c r="W28" s="57"/>
    </row>
    <row r="29" spans="1:23" s="23" customFormat="1" ht="14.25">
      <c r="A29" s="10"/>
      <c r="B29" s="30" t="s">
        <v>22</v>
      </c>
      <c r="C29" s="16" t="s">
        <v>104</v>
      </c>
      <c r="D29" s="57"/>
      <c r="E29" s="57"/>
      <c r="F29" s="57"/>
      <c r="G29" s="57"/>
      <c r="H29" s="94">
        <f>IF(H28=0,0,H30/H28)</f>
        <v>0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94">
        <f>IF(U28=0,0,U30/U28)</f>
        <v>0</v>
      </c>
      <c r="V29" s="57"/>
      <c r="W29" s="57"/>
    </row>
    <row r="30" spans="1:23" s="23" customFormat="1" ht="14.25">
      <c r="A30" s="10"/>
      <c r="B30" s="30" t="s">
        <v>17</v>
      </c>
      <c r="C30" s="22" t="s">
        <v>2</v>
      </c>
      <c r="D30" s="104">
        <f>D28*D29</f>
        <v>0</v>
      </c>
      <c r="E30" s="104">
        <f>E28*E29</f>
        <v>0</v>
      </c>
      <c r="F30" s="104">
        <f>F28*F29</f>
        <v>0</v>
      </c>
      <c r="G30" s="104">
        <f>G28*G29</f>
        <v>0</v>
      </c>
      <c r="H30" s="94">
        <f>SUM(D30:G30)</f>
        <v>0</v>
      </c>
      <c r="I30" s="104">
        <f aca="true" t="shared" si="16" ref="I30:T30">I28*I29</f>
        <v>0</v>
      </c>
      <c r="J30" s="104">
        <f t="shared" si="16"/>
        <v>0</v>
      </c>
      <c r="K30" s="104">
        <f t="shared" si="16"/>
        <v>0</v>
      </c>
      <c r="L30" s="104">
        <f t="shared" si="16"/>
        <v>0</v>
      </c>
      <c r="M30" s="104">
        <f t="shared" si="16"/>
        <v>0</v>
      </c>
      <c r="N30" s="104">
        <f t="shared" si="16"/>
        <v>0</v>
      </c>
      <c r="O30" s="104">
        <f t="shared" si="16"/>
        <v>0</v>
      </c>
      <c r="P30" s="104">
        <f t="shared" si="16"/>
        <v>0</v>
      </c>
      <c r="Q30" s="104">
        <f t="shared" si="16"/>
        <v>0</v>
      </c>
      <c r="R30" s="104">
        <f t="shared" si="16"/>
        <v>0</v>
      </c>
      <c r="S30" s="104">
        <f t="shared" si="16"/>
        <v>0</v>
      </c>
      <c r="T30" s="104">
        <f t="shared" si="16"/>
        <v>0</v>
      </c>
      <c r="U30" s="94">
        <f>SUM(I30:T30)</f>
        <v>0</v>
      </c>
      <c r="V30" s="104">
        <f>V28*V29</f>
        <v>0</v>
      </c>
      <c r="W30" s="104">
        <f>W28*W29</f>
        <v>0</v>
      </c>
    </row>
    <row r="31" spans="1:23" s="23" customFormat="1" ht="14.25">
      <c r="A31" s="10"/>
      <c r="B31" s="30" t="s">
        <v>63</v>
      </c>
      <c r="C31" s="22" t="s">
        <v>62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8">
        <f>IF(U30=0,0,(I31*I30+J31*J30+K31*K30+L31*L30+M30*M31+N30*N31+O30*O31+P30*P31+Q30*Q31+R30*R31+S30*S31+T30*T31)/U30)</f>
        <v>0</v>
      </c>
      <c r="V31" s="57"/>
      <c r="W31" s="57"/>
    </row>
    <row r="32" spans="1:23" s="23" customFormat="1" ht="14.25">
      <c r="A32" s="1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s="23" customFormat="1" ht="15">
      <c r="A33" s="10"/>
      <c r="B33" s="93" t="s">
        <v>23</v>
      </c>
      <c r="C33" s="95"/>
      <c r="D33" s="65">
        <f>D27</f>
        <v>9</v>
      </c>
      <c r="E33" s="65">
        <f>E27</f>
        <v>10</v>
      </c>
      <c r="F33" s="65">
        <f>F27</f>
        <v>11</v>
      </c>
      <c r="G33" s="65">
        <f>G27</f>
        <v>12</v>
      </c>
      <c r="H33" s="65">
        <f>H27</f>
        <v>2013</v>
      </c>
      <c r="I33" s="65">
        <f aca="true" t="shared" si="17" ref="I33:W33">I27</f>
        <v>1</v>
      </c>
      <c r="J33" s="65">
        <f t="shared" si="17"/>
        <v>2</v>
      </c>
      <c r="K33" s="65">
        <f t="shared" si="17"/>
        <v>3</v>
      </c>
      <c r="L33" s="65">
        <f t="shared" si="17"/>
        <v>4</v>
      </c>
      <c r="M33" s="65">
        <f t="shared" si="17"/>
        <v>5</v>
      </c>
      <c r="N33" s="65">
        <f t="shared" si="17"/>
        <v>6</v>
      </c>
      <c r="O33" s="65">
        <f t="shared" si="17"/>
        <v>7</v>
      </c>
      <c r="P33" s="65">
        <f t="shared" si="17"/>
        <v>8</v>
      </c>
      <c r="Q33" s="65">
        <f t="shared" si="17"/>
        <v>9</v>
      </c>
      <c r="R33" s="65">
        <f t="shared" si="17"/>
        <v>10</v>
      </c>
      <c r="S33" s="65">
        <f t="shared" si="17"/>
        <v>11</v>
      </c>
      <c r="T33" s="65">
        <f t="shared" si="17"/>
        <v>12</v>
      </c>
      <c r="U33" s="65">
        <f t="shared" si="17"/>
        <v>2014</v>
      </c>
      <c r="V33" s="65">
        <f t="shared" si="17"/>
        <v>2015</v>
      </c>
      <c r="W33" s="65">
        <f t="shared" si="17"/>
        <v>2016</v>
      </c>
    </row>
    <row r="34" spans="1:23" s="23" customFormat="1" ht="14.25">
      <c r="A34" s="10"/>
      <c r="B34" s="30" t="s">
        <v>16</v>
      </c>
      <c r="C34" s="22" t="s">
        <v>19</v>
      </c>
      <c r="D34" s="57"/>
      <c r="E34" s="57"/>
      <c r="F34" s="57"/>
      <c r="G34" s="57"/>
      <c r="H34" s="94">
        <f>IF(SUM(D34:G34)=0,0,AVERAGE(D34:G34))</f>
        <v>0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94">
        <f>IF(SUM(I34:T34)=0,0,AVERAGE(I34:T34))</f>
        <v>0</v>
      </c>
      <c r="V34" s="57"/>
      <c r="W34" s="57"/>
    </row>
    <row r="35" spans="1:23" s="23" customFormat="1" ht="14.25">
      <c r="A35" s="10"/>
      <c r="B35" s="30" t="s">
        <v>22</v>
      </c>
      <c r="C35" s="16" t="s">
        <v>104</v>
      </c>
      <c r="D35" s="57"/>
      <c r="E35" s="57"/>
      <c r="F35" s="57"/>
      <c r="G35" s="57"/>
      <c r="H35" s="94">
        <f>IF(H34=0,0,H36/H34)</f>
        <v>0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94">
        <f>IF(U34=0,0,U36/U34)</f>
        <v>0</v>
      </c>
      <c r="V35" s="57"/>
      <c r="W35" s="57"/>
    </row>
    <row r="36" spans="1:23" s="23" customFormat="1" ht="14.25">
      <c r="A36" s="10"/>
      <c r="B36" s="30" t="s">
        <v>17</v>
      </c>
      <c r="C36" s="22" t="s">
        <v>2</v>
      </c>
      <c r="D36" s="104">
        <f>D34*D35</f>
        <v>0</v>
      </c>
      <c r="E36" s="104">
        <f>E34*E35</f>
        <v>0</v>
      </c>
      <c r="F36" s="104">
        <f>F34*F35</f>
        <v>0</v>
      </c>
      <c r="G36" s="104">
        <f>G34*G35</f>
        <v>0</v>
      </c>
      <c r="H36" s="94">
        <f>SUM(D36:G36)</f>
        <v>0</v>
      </c>
      <c r="I36" s="104">
        <f aca="true" t="shared" si="18" ref="I36:T36">I34*I35</f>
        <v>0</v>
      </c>
      <c r="J36" s="104">
        <f t="shared" si="18"/>
        <v>0</v>
      </c>
      <c r="K36" s="104">
        <f t="shared" si="18"/>
        <v>0</v>
      </c>
      <c r="L36" s="104">
        <f t="shared" si="18"/>
        <v>0</v>
      </c>
      <c r="M36" s="104">
        <f t="shared" si="18"/>
        <v>0</v>
      </c>
      <c r="N36" s="104">
        <f t="shared" si="18"/>
        <v>0</v>
      </c>
      <c r="O36" s="104">
        <f t="shared" si="18"/>
        <v>0</v>
      </c>
      <c r="P36" s="104">
        <f t="shared" si="18"/>
        <v>0</v>
      </c>
      <c r="Q36" s="104">
        <f t="shared" si="18"/>
        <v>0</v>
      </c>
      <c r="R36" s="104">
        <f t="shared" si="18"/>
        <v>0</v>
      </c>
      <c r="S36" s="104">
        <f t="shared" si="18"/>
        <v>0</v>
      </c>
      <c r="T36" s="104">
        <f t="shared" si="18"/>
        <v>0</v>
      </c>
      <c r="U36" s="94">
        <f>SUM(I36:T36)</f>
        <v>0</v>
      </c>
      <c r="V36" s="104">
        <f>V34*V35</f>
        <v>0</v>
      </c>
      <c r="W36" s="104">
        <f>W34*W35</f>
        <v>0</v>
      </c>
    </row>
    <row r="37" spans="1:23" s="23" customFormat="1" ht="14.25">
      <c r="A37" s="10"/>
      <c r="B37" s="30" t="s">
        <v>63</v>
      </c>
      <c r="C37" s="22" t="s">
        <v>62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8">
        <f>IF(U36=0,0,(I37*I36+J37*J36+K37*K36+L37*L36+M36*M37+N36*N37+O36*O37+P36*P37+Q36*Q37+R36*R37+S36*S37+T36*T37)/U36)</f>
        <v>0</v>
      </c>
      <c r="V37" s="57"/>
      <c r="W37" s="57"/>
    </row>
    <row r="38" spans="1:23" s="23" customFormat="1" ht="14.25">
      <c r="A38" s="1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s="23" customFormat="1" ht="15">
      <c r="A39" s="10"/>
      <c r="B39" s="93" t="s">
        <v>23</v>
      </c>
      <c r="C39" s="95"/>
      <c r="D39" s="65">
        <f>D33</f>
        <v>9</v>
      </c>
      <c r="E39" s="65">
        <f>E33</f>
        <v>10</v>
      </c>
      <c r="F39" s="65">
        <f>F33</f>
        <v>11</v>
      </c>
      <c r="G39" s="65">
        <f>G33</f>
        <v>12</v>
      </c>
      <c r="H39" s="65">
        <f>H33</f>
        <v>2013</v>
      </c>
      <c r="I39" s="65">
        <f aca="true" t="shared" si="19" ref="I39:W39">I33</f>
        <v>1</v>
      </c>
      <c r="J39" s="65">
        <f t="shared" si="19"/>
        <v>2</v>
      </c>
      <c r="K39" s="65">
        <f t="shared" si="19"/>
        <v>3</v>
      </c>
      <c r="L39" s="65">
        <f t="shared" si="19"/>
        <v>4</v>
      </c>
      <c r="M39" s="65">
        <f t="shared" si="19"/>
        <v>5</v>
      </c>
      <c r="N39" s="65">
        <f t="shared" si="19"/>
        <v>6</v>
      </c>
      <c r="O39" s="65">
        <f t="shared" si="19"/>
        <v>7</v>
      </c>
      <c r="P39" s="65">
        <f t="shared" si="19"/>
        <v>8</v>
      </c>
      <c r="Q39" s="65">
        <f t="shared" si="19"/>
        <v>9</v>
      </c>
      <c r="R39" s="65">
        <f t="shared" si="19"/>
        <v>10</v>
      </c>
      <c r="S39" s="65">
        <f t="shared" si="19"/>
        <v>11</v>
      </c>
      <c r="T39" s="65">
        <f t="shared" si="19"/>
        <v>12</v>
      </c>
      <c r="U39" s="65">
        <f t="shared" si="19"/>
        <v>2014</v>
      </c>
      <c r="V39" s="65">
        <f t="shared" si="19"/>
        <v>2015</v>
      </c>
      <c r="W39" s="65">
        <f t="shared" si="19"/>
        <v>2016</v>
      </c>
    </row>
    <row r="40" spans="1:23" s="23" customFormat="1" ht="14.25">
      <c r="A40" s="10"/>
      <c r="B40" s="30" t="s">
        <v>16</v>
      </c>
      <c r="C40" s="22" t="s">
        <v>19</v>
      </c>
      <c r="D40" s="57"/>
      <c r="E40" s="57"/>
      <c r="F40" s="57"/>
      <c r="G40" s="57"/>
      <c r="H40" s="94">
        <f>IF(SUM(D40:G40)=0,0,AVERAGE(D40:G40))</f>
        <v>0</v>
      </c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94">
        <f>IF(SUM(I40:T40)=0,0,AVERAGE(I40:T40))</f>
        <v>0</v>
      </c>
      <c r="V40" s="57"/>
      <c r="W40" s="57"/>
    </row>
    <row r="41" spans="1:23" s="23" customFormat="1" ht="14.25">
      <c r="A41" s="10"/>
      <c r="B41" s="30" t="s">
        <v>22</v>
      </c>
      <c r="C41" s="16" t="s">
        <v>104</v>
      </c>
      <c r="D41" s="57"/>
      <c r="E41" s="57"/>
      <c r="F41" s="57"/>
      <c r="G41" s="57"/>
      <c r="H41" s="94">
        <f>IF(H40=0,0,H42/H40)</f>
        <v>0</v>
      </c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94">
        <f>IF(U40=0,0,U42/U40)</f>
        <v>0</v>
      </c>
      <c r="V41" s="57"/>
      <c r="W41" s="57"/>
    </row>
    <row r="42" spans="1:23" s="23" customFormat="1" ht="14.25">
      <c r="A42" s="10"/>
      <c r="B42" s="30" t="s">
        <v>17</v>
      </c>
      <c r="C42" s="22" t="s">
        <v>2</v>
      </c>
      <c r="D42" s="104">
        <f>D40*D41</f>
        <v>0</v>
      </c>
      <c r="E42" s="104">
        <f>E40*E41</f>
        <v>0</v>
      </c>
      <c r="F42" s="104">
        <f>F40*F41</f>
        <v>0</v>
      </c>
      <c r="G42" s="104">
        <f>G40*G41</f>
        <v>0</v>
      </c>
      <c r="H42" s="94">
        <f>SUM(D42:G42)</f>
        <v>0</v>
      </c>
      <c r="I42" s="104">
        <f aca="true" t="shared" si="20" ref="I42:T42">I40*I41</f>
        <v>0</v>
      </c>
      <c r="J42" s="104">
        <f t="shared" si="20"/>
        <v>0</v>
      </c>
      <c r="K42" s="104">
        <f t="shared" si="20"/>
        <v>0</v>
      </c>
      <c r="L42" s="104">
        <f t="shared" si="20"/>
        <v>0</v>
      </c>
      <c r="M42" s="104">
        <f t="shared" si="20"/>
        <v>0</v>
      </c>
      <c r="N42" s="104">
        <f t="shared" si="20"/>
        <v>0</v>
      </c>
      <c r="O42" s="104">
        <f t="shared" si="20"/>
        <v>0</v>
      </c>
      <c r="P42" s="104">
        <f t="shared" si="20"/>
        <v>0</v>
      </c>
      <c r="Q42" s="104">
        <f t="shared" si="20"/>
        <v>0</v>
      </c>
      <c r="R42" s="104">
        <f t="shared" si="20"/>
        <v>0</v>
      </c>
      <c r="S42" s="104">
        <f t="shared" si="20"/>
        <v>0</v>
      </c>
      <c r="T42" s="104">
        <f t="shared" si="20"/>
        <v>0</v>
      </c>
      <c r="U42" s="94">
        <f>SUM(I42:T42)</f>
        <v>0</v>
      </c>
      <c r="V42" s="104">
        <f>V40*V41</f>
        <v>0</v>
      </c>
      <c r="W42" s="104">
        <f>W40*W41</f>
        <v>0</v>
      </c>
    </row>
    <row r="43" spans="1:23" s="23" customFormat="1" ht="14.25">
      <c r="A43" s="10"/>
      <c r="B43" s="30" t="s">
        <v>63</v>
      </c>
      <c r="C43" s="22" t="s">
        <v>62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8">
        <f>IF(U42=0,0,(I43*I42+J43*J42+K43*K42+L43*L42+M42*M43+N42*N43+O42*O43+P42*P43+Q42*Q43+R42*R43+S42*S43+T42*T43)/U42)</f>
        <v>0</v>
      </c>
      <c r="V43" s="57"/>
      <c r="W43" s="57"/>
    </row>
    <row r="44" spans="1:23" s="23" customFormat="1" ht="14.25">
      <c r="A44" s="1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s="23" customFormat="1" ht="15" hidden="1" outlineLevel="1">
      <c r="A45" s="10"/>
      <c r="B45" s="93" t="s">
        <v>23</v>
      </c>
      <c r="C45" s="95"/>
      <c r="D45" s="65">
        <f>D39</f>
        <v>9</v>
      </c>
      <c r="E45" s="65">
        <f>E39</f>
        <v>10</v>
      </c>
      <c r="F45" s="65">
        <f>F39</f>
        <v>11</v>
      </c>
      <c r="G45" s="65">
        <f>G39</f>
        <v>12</v>
      </c>
      <c r="H45" s="65">
        <f>H39</f>
        <v>2013</v>
      </c>
      <c r="I45" s="65">
        <f aca="true" t="shared" si="21" ref="I45:W45">I39</f>
        <v>1</v>
      </c>
      <c r="J45" s="65">
        <f t="shared" si="21"/>
        <v>2</v>
      </c>
      <c r="K45" s="65">
        <f t="shared" si="21"/>
        <v>3</v>
      </c>
      <c r="L45" s="65">
        <f t="shared" si="21"/>
        <v>4</v>
      </c>
      <c r="M45" s="65">
        <f t="shared" si="21"/>
        <v>5</v>
      </c>
      <c r="N45" s="65">
        <f t="shared" si="21"/>
        <v>6</v>
      </c>
      <c r="O45" s="65">
        <f t="shared" si="21"/>
        <v>7</v>
      </c>
      <c r="P45" s="65">
        <f t="shared" si="21"/>
        <v>8</v>
      </c>
      <c r="Q45" s="65">
        <f t="shared" si="21"/>
        <v>9</v>
      </c>
      <c r="R45" s="65">
        <f t="shared" si="21"/>
        <v>10</v>
      </c>
      <c r="S45" s="65">
        <f t="shared" si="21"/>
        <v>11</v>
      </c>
      <c r="T45" s="65">
        <f t="shared" si="21"/>
        <v>12</v>
      </c>
      <c r="U45" s="65">
        <f t="shared" si="21"/>
        <v>2014</v>
      </c>
      <c r="V45" s="65">
        <f t="shared" si="21"/>
        <v>2015</v>
      </c>
      <c r="W45" s="65">
        <f t="shared" si="21"/>
        <v>2016</v>
      </c>
    </row>
    <row r="46" spans="1:23" s="23" customFormat="1" ht="14.25" hidden="1" outlineLevel="1">
      <c r="A46" s="10"/>
      <c r="B46" s="30" t="s">
        <v>16</v>
      </c>
      <c r="C46" s="22" t="s">
        <v>19</v>
      </c>
      <c r="D46" s="57"/>
      <c r="E46" s="57"/>
      <c r="F46" s="57"/>
      <c r="G46" s="57"/>
      <c r="H46" s="94">
        <f>IF(SUM(D46:G46)=0,0,AVERAGE(D46:G46))</f>
        <v>0</v>
      </c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94">
        <f>IF(SUM(I46:T46)=0,0,AVERAGE(I46:T46))</f>
        <v>0</v>
      </c>
      <c r="V46" s="57"/>
      <c r="W46" s="57"/>
    </row>
    <row r="47" spans="1:23" s="23" customFormat="1" ht="14.25" hidden="1" outlineLevel="1">
      <c r="A47" s="10"/>
      <c r="B47" s="30" t="s">
        <v>22</v>
      </c>
      <c r="C47" s="16" t="s">
        <v>104</v>
      </c>
      <c r="D47" s="57"/>
      <c r="E47" s="57"/>
      <c r="F47" s="57"/>
      <c r="G47" s="57"/>
      <c r="H47" s="94">
        <f>IF(H46=0,0,H48/H46)</f>
        <v>0</v>
      </c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94">
        <f>IF(U46=0,0,U48/U46)</f>
        <v>0</v>
      </c>
      <c r="V47" s="57"/>
      <c r="W47" s="57"/>
    </row>
    <row r="48" spans="1:23" s="23" customFormat="1" ht="14.25" hidden="1" outlineLevel="1">
      <c r="A48" s="10"/>
      <c r="B48" s="30" t="s">
        <v>17</v>
      </c>
      <c r="C48" s="22" t="s">
        <v>2</v>
      </c>
      <c r="D48" s="104">
        <f>D46*D47</f>
        <v>0</v>
      </c>
      <c r="E48" s="104">
        <f>E46*E47</f>
        <v>0</v>
      </c>
      <c r="F48" s="104">
        <f>F46*F47</f>
        <v>0</v>
      </c>
      <c r="G48" s="104">
        <f>G46*G47</f>
        <v>0</v>
      </c>
      <c r="H48" s="94">
        <f>SUM(D48:G48)</f>
        <v>0</v>
      </c>
      <c r="I48" s="104">
        <f aca="true" t="shared" si="22" ref="I48:T48">I46*I47</f>
        <v>0</v>
      </c>
      <c r="J48" s="104">
        <f t="shared" si="22"/>
        <v>0</v>
      </c>
      <c r="K48" s="104">
        <f t="shared" si="22"/>
        <v>0</v>
      </c>
      <c r="L48" s="104">
        <f t="shared" si="22"/>
        <v>0</v>
      </c>
      <c r="M48" s="104">
        <f t="shared" si="22"/>
        <v>0</v>
      </c>
      <c r="N48" s="104">
        <f t="shared" si="22"/>
        <v>0</v>
      </c>
      <c r="O48" s="104">
        <f t="shared" si="22"/>
        <v>0</v>
      </c>
      <c r="P48" s="104">
        <f t="shared" si="22"/>
        <v>0</v>
      </c>
      <c r="Q48" s="104">
        <f t="shared" si="22"/>
        <v>0</v>
      </c>
      <c r="R48" s="104">
        <f t="shared" si="22"/>
        <v>0</v>
      </c>
      <c r="S48" s="104">
        <f t="shared" si="22"/>
        <v>0</v>
      </c>
      <c r="T48" s="104">
        <f t="shared" si="22"/>
        <v>0</v>
      </c>
      <c r="U48" s="94">
        <f>SUM(I48:T48)</f>
        <v>0</v>
      </c>
      <c r="V48" s="104">
        <f>V46*V47</f>
        <v>0</v>
      </c>
      <c r="W48" s="104">
        <f>W46*W47</f>
        <v>0</v>
      </c>
    </row>
    <row r="49" spans="1:23" s="23" customFormat="1" ht="14.25" hidden="1" outlineLevel="1">
      <c r="A49" s="10"/>
      <c r="B49" s="30" t="s">
        <v>63</v>
      </c>
      <c r="C49" s="22" t="s">
        <v>62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8">
        <f>IF(U48=0,0,(I49*I48+J49*J48+K49*K48+L49*L48+M48*M49+N48*N49+O48*O49+P48*P49+Q48*Q49+R48*R49+S48*S49+T48*T49)/U48)</f>
        <v>0</v>
      </c>
      <c r="V49" s="57"/>
      <c r="W49" s="57"/>
    </row>
    <row r="50" spans="1:23" s="23" customFormat="1" ht="14.25" hidden="1" outlineLevel="1">
      <c r="A50" s="1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s="23" customFormat="1" ht="15" hidden="1" outlineLevel="1">
      <c r="A51" s="10"/>
      <c r="B51" s="93" t="s">
        <v>23</v>
      </c>
      <c r="C51" s="95"/>
      <c r="D51" s="65">
        <f>D45</f>
        <v>9</v>
      </c>
      <c r="E51" s="65">
        <f>E45</f>
        <v>10</v>
      </c>
      <c r="F51" s="65">
        <f>F45</f>
        <v>11</v>
      </c>
      <c r="G51" s="65">
        <f>G45</f>
        <v>12</v>
      </c>
      <c r="H51" s="65">
        <f>H45</f>
        <v>2013</v>
      </c>
      <c r="I51" s="65">
        <f aca="true" t="shared" si="23" ref="I51:W51">I45</f>
        <v>1</v>
      </c>
      <c r="J51" s="65">
        <f t="shared" si="23"/>
        <v>2</v>
      </c>
      <c r="K51" s="65">
        <f t="shared" si="23"/>
        <v>3</v>
      </c>
      <c r="L51" s="65">
        <f t="shared" si="23"/>
        <v>4</v>
      </c>
      <c r="M51" s="65">
        <f t="shared" si="23"/>
        <v>5</v>
      </c>
      <c r="N51" s="65">
        <f t="shared" si="23"/>
        <v>6</v>
      </c>
      <c r="O51" s="65">
        <f t="shared" si="23"/>
        <v>7</v>
      </c>
      <c r="P51" s="65">
        <f t="shared" si="23"/>
        <v>8</v>
      </c>
      <c r="Q51" s="65">
        <f t="shared" si="23"/>
        <v>9</v>
      </c>
      <c r="R51" s="65">
        <f t="shared" si="23"/>
        <v>10</v>
      </c>
      <c r="S51" s="65">
        <f t="shared" si="23"/>
        <v>11</v>
      </c>
      <c r="T51" s="65">
        <f t="shared" si="23"/>
        <v>12</v>
      </c>
      <c r="U51" s="65">
        <f t="shared" si="23"/>
        <v>2014</v>
      </c>
      <c r="V51" s="65">
        <f t="shared" si="23"/>
        <v>2015</v>
      </c>
      <c r="W51" s="65">
        <f t="shared" si="23"/>
        <v>2016</v>
      </c>
    </row>
    <row r="52" spans="1:23" s="23" customFormat="1" ht="14.25" hidden="1" outlineLevel="1">
      <c r="A52" s="10"/>
      <c r="B52" s="30" t="s">
        <v>16</v>
      </c>
      <c r="C52" s="22" t="s">
        <v>19</v>
      </c>
      <c r="D52" s="57"/>
      <c r="E52" s="57"/>
      <c r="F52" s="57"/>
      <c r="G52" s="57"/>
      <c r="H52" s="94">
        <f>IF(SUM(D52:G52)=0,0,AVERAGE(D52:G52))</f>
        <v>0</v>
      </c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94">
        <f>IF(SUM(I52:T52)=0,0,AVERAGE(I52:T52))</f>
        <v>0</v>
      </c>
      <c r="V52" s="57"/>
      <c r="W52" s="57"/>
    </row>
    <row r="53" spans="1:23" s="23" customFormat="1" ht="14.25" hidden="1" outlineLevel="1">
      <c r="A53" s="10"/>
      <c r="B53" s="30" t="s">
        <v>22</v>
      </c>
      <c r="C53" s="16" t="s">
        <v>104</v>
      </c>
      <c r="D53" s="57"/>
      <c r="E53" s="57"/>
      <c r="F53" s="57"/>
      <c r="G53" s="57"/>
      <c r="H53" s="94">
        <f>IF(H52=0,0,H54/H52)</f>
        <v>0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94">
        <f>IF(U52=0,0,U54/U52)</f>
        <v>0</v>
      </c>
      <c r="V53" s="57"/>
      <c r="W53" s="57"/>
    </row>
    <row r="54" spans="1:23" s="23" customFormat="1" ht="14.25" hidden="1" outlineLevel="1">
      <c r="A54" s="10"/>
      <c r="B54" s="30" t="s">
        <v>17</v>
      </c>
      <c r="C54" s="22" t="s">
        <v>2</v>
      </c>
      <c r="D54" s="104">
        <f>D52*D53</f>
        <v>0</v>
      </c>
      <c r="E54" s="104">
        <f>E52*E53</f>
        <v>0</v>
      </c>
      <c r="F54" s="104">
        <f>F52*F53</f>
        <v>0</v>
      </c>
      <c r="G54" s="104">
        <f>G52*G53</f>
        <v>0</v>
      </c>
      <c r="H54" s="94">
        <f>SUM(D54:G54)</f>
        <v>0</v>
      </c>
      <c r="I54" s="104">
        <f aca="true" t="shared" si="24" ref="I54:T54">I52*I53</f>
        <v>0</v>
      </c>
      <c r="J54" s="104">
        <f t="shared" si="24"/>
        <v>0</v>
      </c>
      <c r="K54" s="104">
        <f t="shared" si="24"/>
        <v>0</v>
      </c>
      <c r="L54" s="104">
        <f t="shared" si="24"/>
        <v>0</v>
      </c>
      <c r="M54" s="104">
        <f t="shared" si="24"/>
        <v>0</v>
      </c>
      <c r="N54" s="104">
        <f t="shared" si="24"/>
        <v>0</v>
      </c>
      <c r="O54" s="104">
        <f t="shared" si="24"/>
        <v>0</v>
      </c>
      <c r="P54" s="104">
        <f t="shared" si="24"/>
        <v>0</v>
      </c>
      <c r="Q54" s="104">
        <f t="shared" si="24"/>
        <v>0</v>
      </c>
      <c r="R54" s="104">
        <f t="shared" si="24"/>
        <v>0</v>
      </c>
      <c r="S54" s="104">
        <f t="shared" si="24"/>
        <v>0</v>
      </c>
      <c r="T54" s="104">
        <f t="shared" si="24"/>
        <v>0</v>
      </c>
      <c r="U54" s="94">
        <f>SUM(I54:T54)</f>
        <v>0</v>
      </c>
      <c r="V54" s="104">
        <f>V52*V53</f>
        <v>0</v>
      </c>
      <c r="W54" s="104">
        <f>W52*W53</f>
        <v>0</v>
      </c>
    </row>
    <row r="55" spans="1:23" s="23" customFormat="1" ht="14.25" hidden="1" outlineLevel="1">
      <c r="A55" s="10"/>
      <c r="B55" s="30" t="s">
        <v>63</v>
      </c>
      <c r="C55" s="22" t="s">
        <v>62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8">
        <f>IF(U54=0,0,(I55*I54+J55*J54+K55*K54+L55*L54+M54*M55+N54*N55+O54*O55+P54*P55+Q54*Q55+R54*R55+S54*S55+T54*T55)/U54)</f>
        <v>0</v>
      </c>
      <c r="V55" s="57"/>
      <c r="W55" s="57"/>
    </row>
    <row r="56" spans="1:23" s="23" customFormat="1" ht="14.25" hidden="1" outlineLevel="1">
      <c r="A56" s="1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3" s="23" customFormat="1" ht="15" hidden="1" outlineLevel="1">
      <c r="A57" s="10"/>
      <c r="B57" s="93" t="s">
        <v>23</v>
      </c>
      <c r="C57" s="95"/>
      <c r="D57" s="65">
        <f>D51</f>
        <v>9</v>
      </c>
      <c r="E57" s="65">
        <f>E51</f>
        <v>10</v>
      </c>
      <c r="F57" s="65">
        <f>F51</f>
        <v>11</v>
      </c>
      <c r="G57" s="65">
        <f>G51</f>
        <v>12</v>
      </c>
      <c r="H57" s="65">
        <f>H51</f>
        <v>2013</v>
      </c>
      <c r="I57" s="65">
        <f aca="true" t="shared" si="25" ref="I57:W57">I51</f>
        <v>1</v>
      </c>
      <c r="J57" s="65">
        <f t="shared" si="25"/>
        <v>2</v>
      </c>
      <c r="K57" s="65">
        <f t="shared" si="25"/>
        <v>3</v>
      </c>
      <c r="L57" s="65">
        <f t="shared" si="25"/>
        <v>4</v>
      </c>
      <c r="M57" s="65">
        <f t="shared" si="25"/>
        <v>5</v>
      </c>
      <c r="N57" s="65">
        <f t="shared" si="25"/>
        <v>6</v>
      </c>
      <c r="O57" s="65">
        <f t="shared" si="25"/>
        <v>7</v>
      </c>
      <c r="P57" s="65">
        <f t="shared" si="25"/>
        <v>8</v>
      </c>
      <c r="Q57" s="65">
        <f t="shared" si="25"/>
        <v>9</v>
      </c>
      <c r="R57" s="65">
        <f t="shared" si="25"/>
        <v>10</v>
      </c>
      <c r="S57" s="65">
        <f t="shared" si="25"/>
        <v>11</v>
      </c>
      <c r="T57" s="65">
        <f t="shared" si="25"/>
        <v>12</v>
      </c>
      <c r="U57" s="65">
        <f t="shared" si="25"/>
        <v>2014</v>
      </c>
      <c r="V57" s="65">
        <f t="shared" si="25"/>
        <v>2015</v>
      </c>
      <c r="W57" s="65">
        <f t="shared" si="25"/>
        <v>2016</v>
      </c>
    </row>
    <row r="58" spans="1:23" s="23" customFormat="1" ht="14.25" hidden="1" outlineLevel="1">
      <c r="A58" s="10"/>
      <c r="B58" s="30" t="s">
        <v>16</v>
      </c>
      <c r="C58" s="22" t="s">
        <v>19</v>
      </c>
      <c r="D58" s="57"/>
      <c r="E58" s="57"/>
      <c r="F58" s="57"/>
      <c r="G58" s="57"/>
      <c r="H58" s="94">
        <f>IF(SUM(D58:G58)=0,0,AVERAGE(D58:G58))</f>
        <v>0</v>
      </c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94">
        <f>IF(SUM(I58:T58)=0,0,AVERAGE(I58:T58))</f>
        <v>0</v>
      </c>
      <c r="V58" s="57"/>
      <c r="W58" s="57"/>
    </row>
    <row r="59" spans="1:23" s="23" customFormat="1" ht="14.25" hidden="1" outlineLevel="1">
      <c r="A59" s="10"/>
      <c r="B59" s="30" t="s">
        <v>22</v>
      </c>
      <c r="C59" s="16" t="s">
        <v>104</v>
      </c>
      <c r="D59" s="57"/>
      <c r="E59" s="57"/>
      <c r="F59" s="57"/>
      <c r="G59" s="57"/>
      <c r="H59" s="94">
        <f>IF(H58=0,0,H60/H58)</f>
        <v>0</v>
      </c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94">
        <f>IF(U58=0,0,U60/U58)</f>
        <v>0</v>
      </c>
      <c r="V59" s="57"/>
      <c r="W59" s="57"/>
    </row>
    <row r="60" spans="1:23" s="23" customFormat="1" ht="14.25" hidden="1" outlineLevel="1">
      <c r="A60" s="10"/>
      <c r="B60" s="30" t="s">
        <v>17</v>
      </c>
      <c r="C60" s="22" t="s">
        <v>2</v>
      </c>
      <c r="D60" s="104">
        <f>D58*D59</f>
        <v>0</v>
      </c>
      <c r="E60" s="104">
        <f>E58*E59</f>
        <v>0</v>
      </c>
      <c r="F60" s="104">
        <f>F58*F59</f>
        <v>0</v>
      </c>
      <c r="G60" s="104">
        <f>G58*G59</f>
        <v>0</v>
      </c>
      <c r="H60" s="94">
        <f>SUM(D60:G60)</f>
        <v>0</v>
      </c>
      <c r="I60" s="104">
        <f aca="true" t="shared" si="26" ref="I60:T60">I58*I59</f>
        <v>0</v>
      </c>
      <c r="J60" s="104">
        <f t="shared" si="26"/>
        <v>0</v>
      </c>
      <c r="K60" s="104">
        <f t="shared" si="26"/>
        <v>0</v>
      </c>
      <c r="L60" s="104">
        <f t="shared" si="26"/>
        <v>0</v>
      </c>
      <c r="M60" s="104">
        <f t="shared" si="26"/>
        <v>0</v>
      </c>
      <c r="N60" s="104">
        <f t="shared" si="26"/>
        <v>0</v>
      </c>
      <c r="O60" s="104">
        <f t="shared" si="26"/>
        <v>0</v>
      </c>
      <c r="P60" s="104">
        <f t="shared" si="26"/>
        <v>0</v>
      </c>
      <c r="Q60" s="104">
        <f t="shared" si="26"/>
        <v>0</v>
      </c>
      <c r="R60" s="104">
        <f t="shared" si="26"/>
        <v>0</v>
      </c>
      <c r="S60" s="104">
        <f t="shared" si="26"/>
        <v>0</v>
      </c>
      <c r="T60" s="104">
        <f t="shared" si="26"/>
        <v>0</v>
      </c>
      <c r="U60" s="94">
        <f>SUM(I60:T60)</f>
        <v>0</v>
      </c>
      <c r="V60" s="104">
        <f>V58*V59</f>
        <v>0</v>
      </c>
      <c r="W60" s="104">
        <f>W58*W59</f>
        <v>0</v>
      </c>
    </row>
    <row r="61" spans="1:23" s="23" customFormat="1" ht="14.25" hidden="1" outlineLevel="1">
      <c r="A61" s="10"/>
      <c r="B61" s="30" t="s">
        <v>63</v>
      </c>
      <c r="C61" s="22" t="s">
        <v>62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8">
        <f>IF(U60=0,0,(I61*I60+J61*J60+K61*K60+L61*L60+M60*M61+N60*N61+O60*O61+P60*P61+Q60*Q61+R60*R61+S60*S61+T60*T61)/U60)</f>
        <v>0</v>
      </c>
      <c r="V61" s="57"/>
      <c r="W61" s="57"/>
    </row>
    <row r="62" spans="1:23" s="23" customFormat="1" ht="14.25" collapsed="1">
      <c r="A62" s="1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23" s="23" customFormat="1" ht="15">
      <c r="A63" s="10"/>
      <c r="B63" s="69" t="s">
        <v>24</v>
      </c>
      <c r="C63" s="60"/>
      <c r="D63" s="90">
        <f>SUM(D30,D36,D42,D48,D54,D60)</f>
        <v>0</v>
      </c>
      <c r="E63" s="90">
        <f>SUM(E30,E36,E42,E48,E54,E60)</f>
        <v>0</v>
      </c>
      <c r="F63" s="90">
        <f>SUM(F30,F36,F42,F48,F54,F60)</f>
        <v>0</v>
      </c>
      <c r="G63" s="90">
        <f>SUM(G30,G36,G42,G48,G54,G60)</f>
        <v>0</v>
      </c>
      <c r="H63" s="90">
        <f>SUM(H30,H36,H42,H48,H54,H60)</f>
        <v>0</v>
      </c>
      <c r="I63" s="90">
        <f aca="true" t="shared" si="27" ref="I63:W63">SUM(I30,I36,I42,I48,I54,I60)</f>
        <v>0</v>
      </c>
      <c r="J63" s="90">
        <f t="shared" si="27"/>
        <v>0</v>
      </c>
      <c r="K63" s="90">
        <f t="shared" si="27"/>
        <v>0</v>
      </c>
      <c r="L63" s="90">
        <f t="shared" si="27"/>
        <v>0</v>
      </c>
      <c r="M63" s="90">
        <f t="shared" si="27"/>
        <v>0</v>
      </c>
      <c r="N63" s="90">
        <f t="shared" si="27"/>
        <v>0</v>
      </c>
      <c r="O63" s="90">
        <f t="shared" si="27"/>
        <v>0</v>
      </c>
      <c r="P63" s="90">
        <f t="shared" si="27"/>
        <v>0</v>
      </c>
      <c r="Q63" s="90">
        <f t="shared" si="27"/>
        <v>0</v>
      </c>
      <c r="R63" s="90">
        <f t="shared" si="27"/>
        <v>0</v>
      </c>
      <c r="S63" s="90">
        <f t="shared" si="27"/>
        <v>0</v>
      </c>
      <c r="T63" s="90">
        <f t="shared" si="27"/>
        <v>0</v>
      </c>
      <c r="U63" s="90">
        <f t="shared" si="27"/>
        <v>0</v>
      </c>
      <c r="V63" s="90">
        <f t="shared" si="27"/>
        <v>0</v>
      </c>
      <c r="W63" s="90">
        <f t="shared" si="27"/>
        <v>0</v>
      </c>
    </row>
    <row r="64" spans="1:23" s="23" customFormat="1" ht="14.25">
      <c r="A64" s="10"/>
      <c r="B64" s="10"/>
      <c r="C64" s="10"/>
      <c r="D64" s="30"/>
      <c r="E64" s="30"/>
      <c r="F64" s="30"/>
      <c r="G64" s="30"/>
      <c r="H64" s="3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s="23" customFormat="1" ht="14.25" hidden="1">
      <c r="A65" s="10"/>
      <c r="B65" s="10"/>
      <c r="C65" s="10"/>
      <c r="D65" s="30"/>
      <c r="E65" s="30"/>
      <c r="F65" s="30"/>
      <c r="G65" s="30"/>
      <c r="H65" s="3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23" customFormat="1" ht="14.25" hidden="1">
      <c r="A66" s="10"/>
      <c r="B66" s="10"/>
      <c r="C66" s="10"/>
      <c r="D66" s="30"/>
      <c r="E66" s="30"/>
      <c r="F66" s="30"/>
      <c r="G66" s="30"/>
      <c r="H66" s="3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23" customFormat="1" ht="14.25" hidden="1">
      <c r="A67" s="10"/>
      <c r="B67" s="10"/>
      <c r="C67" s="10"/>
      <c r="D67" s="30"/>
      <c r="E67" s="30"/>
      <c r="F67" s="30"/>
      <c r="G67" s="30"/>
      <c r="H67" s="3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23" customFormat="1" ht="15">
      <c r="A68" s="123"/>
      <c r="B68" s="29" t="s">
        <v>15</v>
      </c>
      <c r="C68" s="123"/>
      <c r="D68" s="121"/>
      <c r="E68" s="121"/>
      <c r="F68" s="121"/>
      <c r="G68" s="121"/>
      <c r="H68" s="121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</row>
    <row r="69" spans="1:23" s="23" customFormat="1" ht="14.25">
      <c r="A69" s="10"/>
      <c r="B69" s="10"/>
      <c r="C69" s="10"/>
      <c r="D69" s="30"/>
      <c r="E69" s="30"/>
      <c r="F69" s="30"/>
      <c r="G69" s="30"/>
      <c r="H69" s="3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23" customFormat="1" ht="20.25" customHeight="1">
      <c r="A70" s="191" t="s">
        <v>58</v>
      </c>
      <c r="B70" s="44" t="s">
        <v>59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</row>
    <row r="71" spans="1:23" s="23" customFormat="1" ht="15">
      <c r="A71" s="191"/>
      <c r="B71" s="93" t="s">
        <v>18</v>
      </c>
      <c r="C71" s="95"/>
      <c r="D71" s="65">
        <f>D4</f>
        <v>9</v>
      </c>
      <c r="E71" s="65">
        <f>E4</f>
        <v>10</v>
      </c>
      <c r="F71" s="65">
        <f>F4</f>
        <v>11</v>
      </c>
      <c r="G71" s="65">
        <f>G4</f>
        <v>12</v>
      </c>
      <c r="H71" s="65">
        <f>H4</f>
        <v>2013</v>
      </c>
      <c r="I71" s="65">
        <f aca="true" t="shared" si="28" ref="I71:W71">I4</f>
        <v>1</v>
      </c>
      <c r="J71" s="65">
        <f t="shared" si="28"/>
        <v>2</v>
      </c>
      <c r="K71" s="65">
        <f t="shared" si="28"/>
        <v>3</v>
      </c>
      <c r="L71" s="65">
        <f t="shared" si="28"/>
        <v>4</v>
      </c>
      <c r="M71" s="65">
        <f t="shared" si="28"/>
        <v>5</v>
      </c>
      <c r="N71" s="65">
        <f t="shared" si="28"/>
        <v>6</v>
      </c>
      <c r="O71" s="65">
        <f t="shared" si="28"/>
        <v>7</v>
      </c>
      <c r="P71" s="65">
        <f t="shared" si="28"/>
        <v>8</v>
      </c>
      <c r="Q71" s="65">
        <f t="shared" si="28"/>
        <v>9</v>
      </c>
      <c r="R71" s="65">
        <f t="shared" si="28"/>
        <v>10</v>
      </c>
      <c r="S71" s="65">
        <f t="shared" si="28"/>
        <v>11</v>
      </c>
      <c r="T71" s="65">
        <f t="shared" si="28"/>
        <v>12</v>
      </c>
      <c r="U71" s="65">
        <f t="shared" si="28"/>
        <v>2014</v>
      </c>
      <c r="V71" s="65">
        <f t="shared" si="28"/>
        <v>2015</v>
      </c>
      <c r="W71" s="65">
        <f t="shared" si="28"/>
        <v>2016</v>
      </c>
    </row>
    <row r="72" spans="1:23" s="23" customFormat="1" ht="14.25">
      <c r="A72" s="191"/>
      <c r="B72" s="30" t="s">
        <v>16</v>
      </c>
      <c r="C72" s="22" t="s">
        <v>19</v>
      </c>
      <c r="D72" s="57"/>
      <c r="E72" s="57"/>
      <c r="F72" s="57"/>
      <c r="G72" s="57"/>
      <c r="H72" s="94">
        <f>IF(SUM(D72:G72)=0,0,AVERAGE(D72:G72))</f>
        <v>0</v>
      </c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94">
        <f>IF(SUM(I72:T72)=0,0,AVERAGE(I72:T72))</f>
        <v>0</v>
      </c>
      <c r="V72" s="57"/>
      <c r="W72" s="57"/>
    </row>
    <row r="73" spans="1:23" s="23" customFormat="1" ht="14.25">
      <c r="A73" s="191"/>
      <c r="B73" s="30" t="s">
        <v>20</v>
      </c>
      <c r="C73" s="16" t="s">
        <v>104</v>
      </c>
      <c r="D73" s="57"/>
      <c r="E73" s="57"/>
      <c r="F73" s="57"/>
      <c r="G73" s="57"/>
      <c r="H73" s="94">
        <f>IF(H72=0,0,H74/H72)</f>
        <v>0</v>
      </c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94">
        <f>IF(U72=0,0,U74/U72)</f>
        <v>0</v>
      </c>
      <c r="V73" s="57"/>
      <c r="W73" s="57"/>
    </row>
    <row r="74" spans="1:23" s="23" customFormat="1" ht="14.25">
      <c r="A74" s="191"/>
      <c r="B74" s="30" t="s">
        <v>17</v>
      </c>
      <c r="C74" s="22" t="s">
        <v>2</v>
      </c>
      <c r="D74" s="104">
        <f>D72*D73</f>
        <v>0</v>
      </c>
      <c r="E74" s="104">
        <f>E72*E73</f>
        <v>0</v>
      </c>
      <c r="F74" s="104">
        <f>F72*F73</f>
        <v>0</v>
      </c>
      <c r="G74" s="104">
        <f>G72*G73</f>
        <v>0</v>
      </c>
      <c r="H74" s="94">
        <f>SUM(D74:G74)</f>
        <v>0</v>
      </c>
      <c r="I74" s="104">
        <f aca="true" t="shared" si="29" ref="I74:T74">I72*I73</f>
        <v>0</v>
      </c>
      <c r="J74" s="104">
        <f t="shared" si="29"/>
        <v>0</v>
      </c>
      <c r="K74" s="104">
        <f t="shared" si="29"/>
        <v>0</v>
      </c>
      <c r="L74" s="104">
        <f t="shared" si="29"/>
        <v>0</v>
      </c>
      <c r="M74" s="104">
        <f t="shared" si="29"/>
        <v>0</v>
      </c>
      <c r="N74" s="104">
        <f t="shared" si="29"/>
        <v>0</v>
      </c>
      <c r="O74" s="104">
        <f t="shared" si="29"/>
        <v>0</v>
      </c>
      <c r="P74" s="104">
        <f t="shared" si="29"/>
        <v>0</v>
      </c>
      <c r="Q74" s="104">
        <f t="shared" si="29"/>
        <v>0</v>
      </c>
      <c r="R74" s="104">
        <f t="shared" si="29"/>
        <v>0</v>
      </c>
      <c r="S74" s="104">
        <f t="shared" si="29"/>
        <v>0</v>
      </c>
      <c r="T74" s="104">
        <f t="shared" si="29"/>
        <v>0</v>
      </c>
      <c r="U74" s="94">
        <f>SUM(I74:T74)</f>
        <v>0</v>
      </c>
      <c r="V74" s="104">
        <f>V72*V73</f>
        <v>0</v>
      </c>
      <c r="W74" s="104">
        <f>W72*W73</f>
        <v>0</v>
      </c>
    </row>
    <row r="75" spans="1:23" s="23" customFormat="1" ht="14.25">
      <c r="A75" s="191"/>
      <c r="B75" s="30" t="s">
        <v>61</v>
      </c>
      <c r="C75" s="22" t="s">
        <v>62</v>
      </c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8">
        <f>IF(U74=0,0,(I75*I74+J75*J74+K75*K74+L75*L74+M74*M75+N74*N75+O74*O75+P74*P75+Q74*Q75+R74*R75+S74*S75+T74*T75)/U74)</f>
        <v>0</v>
      </c>
      <c r="V75" s="57"/>
      <c r="W75" s="57"/>
    </row>
    <row r="76" spans="1:23" s="23" customFormat="1" ht="14.25">
      <c r="A76" s="191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 s="23" customFormat="1" ht="15">
      <c r="A77" s="191"/>
      <c r="B77" s="93" t="s">
        <v>18</v>
      </c>
      <c r="C77" s="95"/>
      <c r="D77" s="65">
        <f>D71</f>
        <v>9</v>
      </c>
      <c r="E77" s="65">
        <f>E71</f>
        <v>10</v>
      </c>
      <c r="F77" s="65">
        <f>F71</f>
        <v>11</v>
      </c>
      <c r="G77" s="65">
        <f>G71</f>
        <v>12</v>
      </c>
      <c r="H77" s="65">
        <f>H71</f>
        <v>2013</v>
      </c>
      <c r="I77" s="65">
        <f aca="true" t="shared" si="30" ref="I77:W77">I71</f>
        <v>1</v>
      </c>
      <c r="J77" s="65">
        <f t="shared" si="30"/>
        <v>2</v>
      </c>
      <c r="K77" s="65">
        <f t="shared" si="30"/>
        <v>3</v>
      </c>
      <c r="L77" s="65">
        <f t="shared" si="30"/>
        <v>4</v>
      </c>
      <c r="M77" s="65">
        <f t="shared" si="30"/>
        <v>5</v>
      </c>
      <c r="N77" s="65">
        <f t="shared" si="30"/>
        <v>6</v>
      </c>
      <c r="O77" s="65">
        <f t="shared" si="30"/>
        <v>7</v>
      </c>
      <c r="P77" s="65">
        <f t="shared" si="30"/>
        <v>8</v>
      </c>
      <c r="Q77" s="65">
        <f t="shared" si="30"/>
        <v>9</v>
      </c>
      <c r="R77" s="65">
        <f t="shared" si="30"/>
        <v>10</v>
      </c>
      <c r="S77" s="65">
        <f t="shared" si="30"/>
        <v>11</v>
      </c>
      <c r="T77" s="65">
        <f t="shared" si="30"/>
        <v>12</v>
      </c>
      <c r="U77" s="65">
        <f t="shared" si="30"/>
        <v>2014</v>
      </c>
      <c r="V77" s="65">
        <f t="shared" si="30"/>
        <v>2015</v>
      </c>
      <c r="W77" s="65">
        <f t="shared" si="30"/>
        <v>2016</v>
      </c>
    </row>
    <row r="78" spans="1:23" s="23" customFormat="1" ht="14.25">
      <c r="A78" s="191"/>
      <c r="B78" s="30" t="s">
        <v>16</v>
      </c>
      <c r="C78" s="22" t="s">
        <v>19</v>
      </c>
      <c r="D78" s="57"/>
      <c r="E78" s="57"/>
      <c r="F78" s="57"/>
      <c r="G78" s="57"/>
      <c r="H78" s="94">
        <f>IF(SUM(D78:G78)=0,0,AVERAGE(D78:G78))</f>
        <v>0</v>
      </c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94">
        <f>IF(SUM(I78:T78)=0,0,AVERAGE(I78:T78))</f>
        <v>0</v>
      </c>
      <c r="V78" s="57"/>
      <c r="W78" s="57"/>
    </row>
    <row r="79" spans="1:23" s="23" customFormat="1" ht="14.25">
      <c r="A79" s="191"/>
      <c r="B79" s="30" t="s">
        <v>20</v>
      </c>
      <c r="C79" s="16" t="s">
        <v>106</v>
      </c>
      <c r="D79" s="57"/>
      <c r="E79" s="57"/>
      <c r="F79" s="57"/>
      <c r="G79" s="57"/>
      <c r="H79" s="94">
        <f>IF(H78=0,0,H80/H78)</f>
        <v>0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94">
        <f>IF(U78=0,0,U80/U78)</f>
        <v>0</v>
      </c>
      <c r="V79" s="57"/>
      <c r="W79" s="57"/>
    </row>
    <row r="80" spans="1:23" s="23" customFormat="1" ht="14.25">
      <c r="A80" s="191"/>
      <c r="B80" s="30" t="s">
        <v>17</v>
      </c>
      <c r="C80" s="22" t="s">
        <v>2</v>
      </c>
      <c r="D80" s="104">
        <f>D78*D79</f>
        <v>0</v>
      </c>
      <c r="E80" s="104">
        <f>E78*E79</f>
        <v>0</v>
      </c>
      <c r="F80" s="104">
        <f>F78*F79</f>
        <v>0</v>
      </c>
      <c r="G80" s="104">
        <f>G78*G79</f>
        <v>0</v>
      </c>
      <c r="H80" s="94">
        <f>SUM(D80:G80)</f>
        <v>0</v>
      </c>
      <c r="I80" s="104">
        <f aca="true" t="shared" si="31" ref="I80:T80">I78*I79</f>
        <v>0</v>
      </c>
      <c r="J80" s="104">
        <f t="shared" si="31"/>
        <v>0</v>
      </c>
      <c r="K80" s="104">
        <f t="shared" si="31"/>
        <v>0</v>
      </c>
      <c r="L80" s="104">
        <f t="shared" si="31"/>
        <v>0</v>
      </c>
      <c r="M80" s="104">
        <f t="shared" si="31"/>
        <v>0</v>
      </c>
      <c r="N80" s="104">
        <f t="shared" si="31"/>
        <v>0</v>
      </c>
      <c r="O80" s="104">
        <f t="shared" si="31"/>
        <v>0</v>
      </c>
      <c r="P80" s="104">
        <f t="shared" si="31"/>
        <v>0</v>
      </c>
      <c r="Q80" s="104">
        <f t="shared" si="31"/>
        <v>0</v>
      </c>
      <c r="R80" s="104">
        <f t="shared" si="31"/>
        <v>0</v>
      </c>
      <c r="S80" s="104">
        <f t="shared" si="31"/>
        <v>0</v>
      </c>
      <c r="T80" s="104">
        <f t="shared" si="31"/>
        <v>0</v>
      </c>
      <c r="U80" s="94">
        <f>SUM(I80:T80)</f>
        <v>0</v>
      </c>
      <c r="V80" s="104">
        <f>V78*V79</f>
        <v>0</v>
      </c>
      <c r="W80" s="104">
        <f>W78*W79</f>
        <v>0</v>
      </c>
    </row>
    <row r="81" spans="1:23" s="23" customFormat="1" ht="14.25">
      <c r="A81" s="191"/>
      <c r="B81" s="30" t="s">
        <v>61</v>
      </c>
      <c r="C81" s="22" t="s">
        <v>62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8">
        <f>IF(U80=0,0,(I81*I80+J81*J80+K81*K80+L81*L80+M80*M81+N80*N81+O80*O81+P80*P81+Q80*Q81+R80*R81+S80*S81+T80*T81)/U80)</f>
        <v>0</v>
      </c>
      <c r="V81" s="57"/>
      <c r="W81" s="57"/>
    </row>
    <row r="82" spans="1:23" s="23" customFormat="1" ht="14.25">
      <c r="A82" s="191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s="23" customFormat="1" ht="15">
      <c r="A83" s="191"/>
      <c r="B83" s="93" t="s">
        <v>18</v>
      </c>
      <c r="C83" s="95"/>
      <c r="D83" s="65">
        <f>D77</f>
        <v>9</v>
      </c>
      <c r="E83" s="65">
        <f>E77</f>
        <v>10</v>
      </c>
      <c r="F83" s="65">
        <f>F77</f>
        <v>11</v>
      </c>
      <c r="G83" s="65">
        <f>G77</f>
        <v>12</v>
      </c>
      <c r="H83" s="65">
        <f>H77</f>
        <v>2013</v>
      </c>
      <c r="I83" s="65">
        <f aca="true" t="shared" si="32" ref="I83:W83">I77</f>
        <v>1</v>
      </c>
      <c r="J83" s="65">
        <f t="shared" si="32"/>
        <v>2</v>
      </c>
      <c r="K83" s="65">
        <f t="shared" si="32"/>
        <v>3</v>
      </c>
      <c r="L83" s="65">
        <f t="shared" si="32"/>
        <v>4</v>
      </c>
      <c r="M83" s="65">
        <f t="shared" si="32"/>
        <v>5</v>
      </c>
      <c r="N83" s="65">
        <f t="shared" si="32"/>
        <v>6</v>
      </c>
      <c r="O83" s="65">
        <f t="shared" si="32"/>
        <v>7</v>
      </c>
      <c r="P83" s="65">
        <f t="shared" si="32"/>
        <v>8</v>
      </c>
      <c r="Q83" s="65">
        <f t="shared" si="32"/>
        <v>9</v>
      </c>
      <c r="R83" s="65">
        <f t="shared" si="32"/>
        <v>10</v>
      </c>
      <c r="S83" s="65">
        <f t="shared" si="32"/>
        <v>11</v>
      </c>
      <c r="T83" s="65">
        <f t="shared" si="32"/>
        <v>12</v>
      </c>
      <c r="U83" s="65">
        <f t="shared" si="32"/>
        <v>2014</v>
      </c>
      <c r="V83" s="65">
        <f t="shared" si="32"/>
        <v>2015</v>
      </c>
      <c r="W83" s="65">
        <f t="shared" si="32"/>
        <v>2016</v>
      </c>
    </row>
    <row r="84" spans="1:23" s="23" customFormat="1" ht="14.25">
      <c r="A84" s="191"/>
      <c r="B84" s="30" t="s">
        <v>16</v>
      </c>
      <c r="C84" s="22" t="s">
        <v>19</v>
      </c>
      <c r="D84" s="57"/>
      <c r="E84" s="57"/>
      <c r="F84" s="57"/>
      <c r="G84" s="57"/>
      <c r="H84" s="94">
        <f>IF(SUM(D84:G84)=0,0,AVERAGE(D84:G84))</f>
        <v>0</v>
      </c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94">
        <f>IF(SUM(I84:T84)=0,0,AVERAGE(I84:T84))</f>
        <v>0</v>
      </c>
      <c r="V84" s="57"/>
      <c r="W84" s="57"/>
    </row>
    <row r="85" spans="1:23" s="23" customFormat="1" ht="14.25">
      <c r="A85" s="191"/>
      <c r="B85" s="30" t="s">
        <v>20</v>
      </c>
      <c r="C85" s="16" t="s">
        <v>106</v>
      </c>
      <c r="D85" s="57"/>
      <c r="E85" s="57"/>
      <c r="F85" s="57"/>
      <c r="G85" s="57"/>
      <c r="H85" s="94">
        <f>IF(H84=0,0,H86/H84)</f>
        <v>0</v>
      </c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94">
        <f>IF(U84=0,0,U86/U84)</f>
        <v>0</v>
      </c>
      <c r="V85" s="57"/>
      <c r="W85" s="57"/>
    </row>
    <row r="86" spans="1:23" s="23" customFormat="1" ht="14.25">
      <c r="A86" s="191"/>
      <c r="B86" s="30" t="s">
        <v>17</v>
      </c>
      <c r="C86" s="22" t="s">
        <v>2</v>
      </c>
      <c r="D86" s="104">
        <f>D84*D85</f>
        <v>0</v>
      </c>
      <c r="E86" s="104">
        <f>E84*E85</f>
        <v>0</v>
      </c>
      <c r="F86" s="104">
        <f>F84*F85</f>
        <v>0</v>
      </c>
      <c r="G86" s="104">
        <f>G84*G85</f>
        <v>0</v>
      </c>
      <c r="H86" s="94">
        <f>SUM(D86:G86)</f>
        <v>0</v>
      </c>
      <c r="I86" s="104">
        <f aca="true" t="shared" si="33" ref="I86:T86">I84*I85</f>
        <v>0</v>
      </c>
      <c r="J86" s="104">
        <f t="shared" si="33"/>
        <v>0</v>
      </c>
      <c r="K86" s="104">
        <f t="shared" si="33"/>
        <v>0</v>
      </c>
      <c r="L86" s="104">
        <f t="shared" si="33"/>
        <v>0</v>
      </c>
      <c r="M86" s="104">
        <f t="shared" si="33"/>
        <v>0</v>
      </c>
      <c r="N86" s="104">
        <f t="shared" si="33"/>
        <v>0</v>
      </c>
      <c r="O86" s="104">
        <f t="shared" si="33"/>
        <v>0</v>
      </c>
      <c r="P86" s="104">
        <f t="shared" si="33"/>
        <v>0</v>
      </c>
      <c r="Q86" s="104">
        <f t="shared" si="33"/>
        <v>0</v>
      </c>
      <c r="R86" s="104">
        <f t="shared" si="33"/>
        <v>0</v>
      </c>
      <c r="S86" s="104">
        <f t="shared" si="33"/>
        <v>0</v>
      </c>
      <c r="T86" s="104">
        <f t="shared" si="33"/>
        <v>0</v>
      </c>
      <c r="U86" s="94">
        <f>SUM(I86:T86)</f>
        <v>0</v>
      </c>
      <c r="V86" s="104">
        <f>V84*V85</f>
        <v>0</v>
      </c>
      <c r="W86" s="104">
        <f>W84*W85</f>
        <v>0</v>
      </c>
    </row>
    <row r="87" spans="1:23" s="23" customFormat="1" ht="14.25">
      <c r="A87" s="191"/>
      <c r="B87" s="30" t="s">
        <v>61</v>
      </c>
      <c r="C87" s="22" t="s">
        <v>62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8">
        <f>IF(U86=0,0,(I87*I86+J87*J86+K87*K86+L87*L86+M86*M87+N86*N87+O86*O87+P86*P87+Q86*Q87+R86*R87+S86*S87+T86*T87)/U86)</f>
        <v>0</v>
      </c>
      <c r="V87" s="57"/>
      <c r="W87" s="57"/>
    </row>
    <row r="88" spans="1:23" s="23" customFormat="1" ht="14.25">
      <c r="A88" s="68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s="23" customFormat="1" ht="15">
      <c r="A89" s="96"/>
      <c r="B89" s="69" t="s">
        <v>67</v>
      </c>
      <c r="C89" s="60"/>
      <c r="D89" s="90">
        <f>SUM(D74,D80,D86)</f>
        <v>0</v>
      </c>
      <c r="E89" s="90">
        <f>SUM(E74,E80,E86)</f>
        <v>0</v>
      </c>
      <c r="F89" s="90">
        <f>SUM(F74,F80,F86)</f>
        <v>0</v>
      </c>
      <c r="G89" s="90">
        <f>SUM(G74,G80,G86)</f>
        <v>0</v>
      </c>
      <c r="H89" s="90">
        <f>SUM(H74,H80,H86)</f>
        <v>0</v>
      </c>
      <c r="I89" s="90">
        <f aca="true" t="shared" si="34" ref="I89:W89">SUM(I74,I80,I86)</f>
        <v>0</v>
      </c>
      <c r="J89" s="90">
        <f t="shared" si="34"/>
        <v>0</v>
      </c>
      <c r="K89" s="90">
        <f t="shared" si="34"/>
        <v>0</v>
      </c>
      <c r="L89" s="90">
        <f t="shared" si="34"/>
        <v>0</v>
      </c>
      <c r="M89" s="90">
        <f t="shared" si="34"/>
        <v>0</v>
      </c>
      <c r="N89" s="90">
        <f t="shared" si="34"/>
        <v>0</v>
      </c>
      <c r="O89" s="90">
        <f t="shared" si="34"/>
        <v>0</v>
      </c>
      <c r="P89" s="90">
        <f t="shared" si="34"/>
        <v>0</v>
      </c>
      <c r="Q89" s="90">
        <f t="shared" si="34"/>
        <v>0</v>
      </c>
      <c r="R89" s="90">
        <f t="shared" si="34"/>
        <v>0</v>
      </c>
      <c r="S89" s="90">
        <f t="shared" si="34"/>
        <v>0</v>
      </c>
      <c r="T89" s="90">
        <f t="shared" si="34"/>
        <v>0</v>
      </c>
      <c r="U89" s="90">
        <f t="shared" si="34"/>
        <v>0</v>
      </c>
      <c r="V89" s="90">
        <f t="shared" si="34"/>
        <v>0</v>
      </c>
      <c r="W89" s="90">
        <f t="shared" si="34"/>
        <v>0</v>
      </c>
    </row>
    <row r="90" spans="1:23" s="23" customFormat="1" ht="15">
      <c r="A90" s="47"/>
      <c r="B90" s="31"/>
      <c r="C90" s="32"/>
      <c r="D90" s="71"/>
      <c r="E90" s="71"/>
      <c r="F90" s="71"/>
      <c r="G90" s="71"/>
      <c r="H90" s="71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1:23" s="23" customFormat="1" ht="14.25" customHeight="1">
      <c r="A91" s="191" t="s">
        <v>66</v>
      </c>
      <c r="B91" s="44" t="s">
        <v>60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1:23" s="23" customFormat="1" ht="15">
      <c r="A92" s="191"/>
      <c r="B92" s="93" t="s">
        <v>18</v>
      </c>
      <c r="C92" s="95"/>
      <c r="D92" s="65">
        <f>D83</f>
        <v>9</v>
      </c>
      <c r="E92" s="65">
        <f>E83</f>
        <v>10</v>
      </c>
      <c r="F92" s="65">
        <f>F83</f>
        <v>11</v>
      </c>
      <c r="G92" s="65">
        <f>G83</f>
        <v>12</v>
      </c>
      <c r="H92" s="65">
        <f>H83</f>
        <v>2013</v>
      </c>
      <c r="I92" s="65">
        <f aca="true" t="shared" si="35" ref="I92:W92">I83</f>
        <v>1</v>
      </c>
      <c r="J92" s="65">
        <f t="shared" si="35"/>
        <v>2</v>
      </c>
      <c r="K92" s="65">
        <f t="shared" si="35"/>
        <v>3</v>
      </c>
      <c r="L92" s="65">
        <f t="shared" si="35"/>
        <v>4</v>
      </c>
      <c r="M92" s="65">
        <f t="shared" si="35"/>
        <v>5</v>
      </c>
      <c r="N92" s="65">
        <f t="shared" si="35"/>
        <v>6</v>
      </c>
      <c r="O92" s="65">
        <f t="shared" si="35"/>
        <v>7</v>
      </c>
      <c r="P92" s="65">
        <f t="shared" si="35"/>
        <v>8</v>
      </c>
      <c r="Q92" s="65">
        <f t="shared" si="35"/>
        <v>9</v>
      </c>
      <c r="R92" s="65">
        <f t="shared" si="35"/>
        <v>10</v>
      </c>
      <c r="S92" s="65">
        <f t="shared" si="35"/>
        <v>11</v>
      </c>
      <c r="T92" s="65">
        <f t="shared" si="35"/>
        <v>12</v>
      </c>
      <c r="U92" s="65">
        <f t="shared" si="35"/>
        <v>2014</v>
      </c>
      <c r="V92" s="65">
        <f t="shared" si="35"/>
        <v>2015</v>
      </c>
      <c r="W92" s="65">
        <f t="shared" si="35"/>
        <v>2016</v>
      </c>
    </row>
    <row r="93" spans="1:23" s="23" customFormat="1" ht="14.25">
      <c r="A93" s="191"/>
      <c r="B93" s="30" t="s">
        <v>16</v>
      </c>
      <c r="C93" s="22" t="s">
        <v>19</v>
      </c>
      <c r="D93" s="57"/>
      <c r="E93" s="57"/>
      <c r="F93" s="57"/>
      <c r="G93" s="57"/>
      <c r="H93" s="94">
        <f>IF(SUM(D93:G93)=0,0,AVERAGE(D93:G93))</f>
        <v>0</v>
      </c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94">
        <f>IF(SUM(I93:T93)=0,0,AVERAGE(I93:T93))</f>
        <v>0</v>
      </c>
      <c r="V93" s="57"/>
      <c r="W93" s="57"/>
    </row>
    <row r="94" spans="1:23" s="23" customFormat="1" ht="14.25">
      <c r="A94" s="191"/>
      <c r="B94" s="30" t="s">
        <v>20</v>
      </c>
      <c r="C94" s="16" t="s">
        <v>106</v>
      </c>
      <c r="D94" s="57"/>
      <c r="E94" s="57"/>
      <c r="F94" s="57"/>
      <c r="G94" s="57"/>
      <c r="H94" s="94">
        <f>IF(H93=0,0,H95/H93)</f>
        <v>0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94">
        <f>IF(U93=0,0,U95/U93)</f>
        <v>0</v>
      </c>
      <c r="V94" s="57"/>
      <c r="W94" s="57"/>
    </row>
    <row r="95" spans="1:23" s="23" customFormat="1" ht="14.25">
      <c r="A95" s="191"/>
      <c r="B95" s="30" t="s">
        <v>17</v>
      </c>
      <c r="C95" s="22" t="s">
        <v>2</v>
      </c>
      <c r="D95" s="104">
        <f>D93*D94</f>
        <v>0</v>
      </c>
      <c r="E95" s="104">
        <f>E93*E94</f>
        <v>0</v>
      </c>
      <c r="F95" s="104">
        <f>F93*F94</f>
        <v>0</v>
      </c>
      <c r="G95" s="104">
        <f>G93*G94</f>
        <v>0</v>
      </c>
      <c r="H95" s="94">
        <f>SUM(D95:G95)</f>
        <v>0</v>
      </c>
      <c r="I95" s="104">
        <f aca="true" t="shared" si="36" ref="I95:T95">I93*I94</f>
        <v>0</v>
      </c>
      <c r="J95" s="104">
        <f t="shared" si="36"/>
        <v>0</v>
      </c>
      <c r="K95" s="104">
        <f t="shared" si="36"/>
        <v>0</v>
      </c>
      <c r="L95" s="104">
        <f t="shared" si="36"/>
        <v>0</v>
      </c>
      <c r="M95" s="104">
        <f t="shared" si="36"/>
        <v>0</v>
      </c>
      <c r="N95" s="104">
        <f t="shared" si="36"/>
        <v>0</v>
      </c>
      <c r="O95" s="104">
        <f t="shared" si="36"/>
        <v>0</v>
      </c>
      <c r="P95" s="104">
        <f t="shared" si="36"/>
        <v>0</v>
      </c>
      <c r="Q95" s="104">
        <f t="shared" si="36"/>
        <v>0</v>
      </c>
      <c r="R95" s="104">
        <f t="shared" si="36"/>
        <v>0</v>
      </c>
      <c r="S95" s="104">
        <f t="shared" si="36"/>
        <v>0</v>
      </c>
      <c r="T95" s="104">
        <f t="shared" si="36"/>
        <v>0</v>
      </c>
      <c r="U95" s="94">
        <f>SUM(I95:T95)</f>
        <v>0</v>
      </c>
      <c r="V95" s="104">
        <f>V93*V94</f>
        <v>0</v>
      </c>
      <c r="W95" s="104">
        <f>W93*W94</f>
        <v>0</v>
      </c>
    </row>
    <row r="96" spans="1:23" s="23" customFormat="1" ht="14.25">
      <c r="A96" s="191"/>
      <c r="B96" s="30" t="s">
        <v>61</v>
      </c>
      <c r="C96" s="22" t="s">
        <v>62</v>
      </c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8">
        <f>IF(U95=0,0,(I96*I95+J96*J95+K96*K95+L96*L95+M95*M96+N95*N96+O95*O96+P95*P96+Q95*Q96+R95*R96+S95*S96+T95*T96)/U95)</f>
        <v>0</v>
      </c>
      <c r="V96" s="57"/>
      <c r="W96" s="57"/>
    </row>
    <row r="97" spans="1:23" s="23" customFormat="1" ht="14.25">
      <c r="A97" s="191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 s="23" customFormat="1" ht="15">
      <c r="A98" s="191"/>
      <c r="B98" s="93" t="s">
        <v>18</v>
      </c>
      <c r="C98" s="95"/>
      <c r="D98" s="65">
        <f>D92</f>
        <v>9</v>
      </c>
      <c r="E98" s="65">
        <f>E92</f>
        <v>10</v>
      </c>
      <c r="F98" s="65">
        <f>F92</f>
        <v>11</v>
      </c>
      <c r="G98" s="65">
        <f>G92</f>
        <v>12</v>
      </c>
      <c r="H98" s="65">
        <f>H92</f>
        <v>2013</v>
      </c>
      <c r="I98" s="65">
        <f aca="true" t="shared" si="37" ref="I98:W98">I92</f>
        <v>1</v>
      </c>
      <c r="J98" s="65">
        <f t="shared" si="37"/>
        <v>2</v>
      </c>
      <c r="K98" s="65">
        <f t="shared" si="37"/>
        <v>3</v>
      </c>
      <c r="L98" s="65">
        <f t="shared" si="37"/>
        <v>4</v>
      </c>
      <c r="M98" s="65">
        <f t="shared" si="37"/>
        <v>5</v>
      </c>
      <c r="N98" s="65">
        <f t="shared" si="37"/>
        <v>6</v>
      </c>
      <c r="O98" s="65">
        <f t="shared" si="37"/>
        <v>7</v>
      </c>
      <c r="P98" s="65">
        <f t="shared" si="37"/>
        <v>8</v>
      </c>
      <c r="Q98" s="65">
        <f t="shared" si="37"/>
        <v>9</v>
      </c>
      <c r="R98" s="65">
        <f t="shared" si="37"/>
        <v>10</v>
      </c>
      <c r="S98" s="65">
        <f t="shared" si="37"/>
        <v>11</v>
      </c>
      <c r="T98" s="65">
        <f t="shared" si="37"/>
        <v>12</v>
      </c>
      <c r="U98" s="65">
        <f t="shared" si="37"/>
        <v>2014</v>
      </c>
      <c r="V98" s="65">
        <f t="shared" si="37"/>
        <v>2015</v>
      </c>
      <c r="W98" s="65">
        <f t="shared" si="37"/>
        <v>2016</v>
      </c>
    </row>
    <row r="99" spans="1:23" s="23" customFormat="1" ht="14.25">
      <c r="A99" s="191"/>
      <c r="B99" s="30" t="s">
        <v>16</v>
      </c>
      <c r="C99" s="22" t="s">
        <v>19</v>
      </c>
      <c r="D99" s="57"/>
      <c r="E99" s="57"/>
      <c r="F99" s="57"/>
      <c r="G99" s="57"/>
      <c r="H99" s="94">
        <f>IF(SUM(D99:G99)=0,0,AVERAGE(D99:G99))</f>
        <v>0</v>
      </c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94">
        <f>IF(SUM(I99:T99)=0,0,AVERAGE(I99:T99))</f>
        <v>0</v>
      </c>
      <c r="V99" s="57"/>
      <c r="W99" s="57"/>
    </row>
    <row r="100" spans="1:23" s="23" customFormat="1" ht="14.25">
      <c r="A100" s="191"/>
      <c r="B100" s="30" t="s">
        <v>20</v>
      </c>
      <c r="C100" s="16" t="s">
        <v>106</v>
      </c>
      <c r="D100" s="57"/>
      <c r="E100" s="57"/>
      <c r="F100" s="57"/>
      <c r="G100" s="57"/>
      <c r="H100" s="94">
        <f>IF(H99=0,0,H101/H99)</f>
        <v>0</v>
      </c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94">
        <f>IF(U99=0,0,U101/U99)</f>
        <v>0</v>
      </c>
      <c r="V100" s="57"/>
      <c r="W100" s="57"/>
    </row>
    <row r="101" spans="1:23" s="23" customFormat="1" ht="14.25">
      <c r="A101" s="191"/>
      <c r="B101" s="30" t="s">
        <v>17</v>
      </c>
      <c r="C101" s="22" t="s">
        <v>2</v>
      </c>
      <c r="D101" s="104">
        <f>D99*D100</f>
        <v>0</v>
      </c>
      <c r="E101" s="104">
        <f>E99*E100</f>
        <v>0</v>
      </c>
      <c r="F101" s="104">
        <f>F99*F100</f>
        <v>0</v>
      </c>
      <c r="G101" s="104">
        <f>G99*G100</f>
        <v>0</v>
      </c>
      <c r="H101" s="94">
        <f>SUM(D101:G101)</f>
        <v>0</v>
      </c>
      <c r="I101" s="104">
        <f aca="true" t="shared" si="38" ref="I101:T101">I99*I100</f>
        <v>0</v>
      </c>
      <c r="J101" s="104">
        <f t="shared" si="38"/>
        <v>0</v>
      </c>
      <c r="K101" s="104">
        <f t="shared" si="38"/>
        <v>0</v>
      </c>
      <c r="L101" s="104">
        <f t="shared" si="38"/>
        <v>0</v>
      </c>
      <c r="M101" s="104">
        <f t="shared" si="38"/>
        <v>0</v>
      </c>
      <c r="N101" s="104">
        <f t="shared" si="38"/>
        <v>0</v>
      </c>
      <c r="O101" s="104">
        <f t="shared" si="38"/>
        <v>0</v>
      </c>
      <c r="P101" s="104">
        <f t="shared" si="38"/>
        <v>0</v>
      </c>
      <c r="Q101" s="104">
        <f t="shared" si="38"/>
        <v>0</v>
      </c>
      <c r="R101" s="104">
        <f t="shared" si="38"/>
        <v>0</v>
      </c>
      <c r="S101" s="104">
        <f t="shared" si="38"/>
        <v>0</v>
      </c>
      <c r="T101" s="104">
        <f t="shared" si="38"/>
        <v>0</v>
      </c>
      <c r="U101" s="94">
        <f>SUM(I101:T101)</f>
        <v>0</v>
      </c>
      <c r="V101" s="104">
        <f>V99*V100</f>
        <v>0</v>
      </c>
      <c r="W101" s="104">
        <f>W99*W100</f>
        <v>0</v>
      </c>
    </row>
    <row r="102" spans="1:23" s="23" customFormat="1" ht="14.25">
      <c r="A102" s="191"/>
      <c r="B102" s="30" t="s">
        <v>61</v>
      </c>
      <c r="C102" s="22" t="s">
        <v>62</v>
      </c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8">
        <f>IF(U101=0,0,(I102*I101+J102*J101+K102*K101+L102*L101+M101*M102+N101*N102+O101*O102+P101*P102+Q101*Q102+R101*R102+S101*S102+T101*T102)/U101)</f>
        <v>0</v>
      </c>
      <c r="V102" s="57"/>
      <c r="W102" s="57"/>
    </row>
    <row r="103" spans="1:23" s="23" customFormat="1" ht="14.25">
      <c r="A103" s="191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</row>
    <row r="104" spans="1:23" s="23" customFormat="1" ht="15">
      <c r="A104" s="191"/>
      <c r="B104" s="93" t="s">
        <v>18</v>
      </c>
      <c r="C104" s="95"/>
      <c r="D104" s="65">
        <f>D98</f>
        <v>9</v>
      </c>
      <c r="E104" s="65">
        <f>E98</f>
        <v>10</v>
      </c>
      <c r="F104" s="65">
        <f>F98</f>
        <v>11</v>
      </c>
      <c r="G104" s="65">
        <f>G98</f>
        <v>12</v>
      </c>
      <c r="H104" s="65">
        <f>H98</f>
        <v>2013</v>
      </c>
      <c r="I104" s="65">
        <f aca="true" t="shared" si="39" ref="I104:W104">I98</f>
        <v>1</v>
      </c>
      <c r="J104" s="65">
        <f t="shared" si="39"/>
        <v>2</v>
      </c>
      <c r="K104" s="65">
        <f t="shared" si="39"/>
        <v>3</v>
      </c>
      <c r="L104" s="65">
        <f t="shared" si="39"/>
        <v>4</v>
      </c>
      <c r="M104" s="65">
        <f t="shared" si="39"/>
        <v>5</v>
      </c>
      <c r="N104" s="65">
        <f t="shared" si="39"/>
        <v>6</v>
      </c>
      <c r="O104" s="65">
        <f t="shared" si="39"/>
        <v>7</v>
      </c>
      <c r="P104" s="65">
        <f t="shared" si="39"/>
        <v>8</v>
      </c>
      <c r="Q104" s="65">
        <f t="shared" si="39"/>
        <v>9</v>
      </c>
      <c r="R104" s="65">
        <f t="shared" si="39"/>
        <v>10</v>
      </c>
      <c r="S104" s="65">
        <f t="shared" si="39"/>
        <v>11</v>
      </c>
      <c r="T104" s="65">
        <f t="shared" si="39"/>
        <v>12</v>
      </c>
      <c r="U104" s="65">
        <f t="shared" si="39"/>
        <v>2014</v>
      </c>
      <c r="V104" s="65">
        <f t="shared" si="39"/>
        <v>2015</v>
      </c>
      <c r="W104" s="65">
        <f t="shared" si="39"/>
        <v>2016</v>
      </c>
    </row>
    <row r="105" spans="1:23" s="23" customFormat="1" ht="14.25">
      <c r="A105" s="191"/>
      <c r="B105" s="30" t="s">
        <v>16</v>
      </c>
      <c r="C105" s="22" t="s">
        <v>19</v>
      </c>
      <c r="D105" s="57"/>
      <c r="E105" s="57"/>
      <c r="F105" s="57"/>
      <c r="G105" s="57"/>
      <c r="H105" s="94">
        <f>IF(SUM(D105:G105)=0,0,AVERAGE(D105:G105))</f>
        <v>0</v>
      </c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94">
        <f>IF(SUM(I105:T105)=0,0,AVERAGE(I105:T105))</f>
        <v>0</v>
      </c>
      <c r="V105" s="57"/>
      <c r="W105" s="57"/>
    </row>
    <row r="106" spans="1:23" s="23" customFormat="1" ht="14.25">
      <c r="A106" s="191"/>
      <c r="B106" s="30" t="s">
        <v>20</v>
      </c>
      <c r="C106" s="16" t="s">
        <v>106</v>
      </c>
      <c r="D106" s="57"/>
      <c r="E106" s="57"/>
      <c r="F106" s="57"/>
      <c r="G106" s="57"/>
      <c r="H106" s="94">
        <f>IF(H105=0,0,H107/H105)</f>
        <v>0</v>
      </c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94">
        <f>IF(U105=0,0,U107/U105)</f>
        <v>0</v>
      </c>
      <c r="V106" s="57"/>
      <c r="W106" s="57"/>
    </row>
    <row r="107" spans="1:23" s="23" customFormat="1" ht="14.25">
      <c r="A107" s="191"/>
      <c r="B107" s="30" t="s">
        <v>17</v>
      </c>
      <c r="C107" s="22" t="s">
        <v>2</v>
      </c>
      <c r="D107" s="104">
        <f>D105*D106</f>
        <v>0</v>
      </c>
      <c r="E107" s="104">
        <f>E105*E106</f>
        <v>0</v>
      </c>
      <c r="F107" s="104">
        <f>F105*F106</f>
        <v>0</v>
      </c>
      <c r="G107" s="104">
        <f>G105*G106</f>
        <v>0</v>
      </c>
      <c r="H107" s="94">
        <f>SUM(D107:G107)</f>
        <v>0</v>
      </c>
      <c r="I107" s="104">
        <f aca="true" t="shared" si="40" ref="I107:T107">I105*I106</f>
        <v>0</v>
      </c>
      <c r="J107" s="104">
        <f t="shared" si="40"/>
        <v>0</v>
      </c>
      <c r="K107" s="104">
        <f t="shared" si="40"/>
        <v>0</v>
      </c>
      <c r="L107" s="104">
        <f t="shared" si="40"/>
        <v>0</v>
      </c>
      <c r="M107" s="104">
        <f t="shared" si="40"/>
        <v>0</v>
      </c>
      <c r="N107" s="104">
        <f t="shared" si="40"/>
        <v>0</v>
      </c>
      <c r="O107" s="104">
        <f t="shared" si="40"/>
        <v>0</v>
      </c>
      <c r="P107" s="104">
        <f t="shared" si="40"/>
        <v>0</v>
      </c>
      <c r="Q107" s="104">
        <f t="shared" si="40"/>
        <v>0</v>
      </c>
      <c r="R107" s="104">
        <f t="shared" si="40"/>
        <v>0</v>
      </c>
      <c r="S107" s="104">
        <f t="shared" si="40"/>
        <v>0</v>
      </c>
      <c r="T107" s="104">
        <f t="shared" si="40"/>
        <v>0</v>
      </c>
      <c r="U107" s="94">
        <f>SUM(I107:T107)</f>
        <v>0</v>
      </c>
      <c r="V107" s="104">
        <f>V105*V106</f>
        <v>0</v>
      </c>
      <c r="W107" s="104">
        <f>W105*W106</f>
        <v>0</v>
      </c>
    </row>
    <row r="108" spans="1:23" s="23" customFormat="1" ht="14.25">
      <c r="A108" s="191"/>
      <c r="B108" s="30" t="s">
        <v>61</v>
      </c>
      <c r="C108" s="22" t="s">
        <v>62</v>
      </c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8">
        <f>IF(U107=0,0,(I108*I107+J108*J107+K108*K107+L108*L107+M107*M108+N107*N108+O107*O108+P107*P108+Q107*Q108+R107*R108+S107*S108+T107*T108)/U107)</f>
        <v>0</v>
      </c>
      <c r="V108" s="57"/>
      <c r="W108" s="57"/>
    </row>
    <row r="109" spans="1:23" s="23" customFormat="1" ht="14.25">
      <c r="A109" s="68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</row>
    <row r="110" spans="1:23" s="23" customFormat="1" ht="15">
      <c r="A110" s="96"/>
      <c r="B110" s="69" t="s">
        <v>68</v>
      </c>
      <c r="C110" s="60"/>
      <c r="D110" s="90">
        <f>SUM(D95,D101,D107)</f>
        <v>0</v>
      </c>
      <c r="E110" s="90">
        <f>SUM(E95,E101,E107)</f>
        <v>0</v>
      </c>
      <c r="F110" s="90">
        <f>SUM(F95,F101,F107)</f>
        <v>0</v>
      </c>
      <c r="G110" s="90">
        <f>SUM(G95,G101,G107)</f>
        <v>0</v>
      </c>
      <c r="H110" s="90">
        <f>SUM(H95,H101,H107)</f>
        <v>0</v>
      </c>
      <c r="I110" s="90">
        <f aca="true" t="shared" si="41" ref="I110:W110">SUM(I95,I101,I107)</f>
        <v>0</v>
      </c>
      <c r="J110" s="90">
        <f t="shared" si="41"/>
        <v>0</v>
      </c>
      <c r="K110" s="90">
        <f t="shared" si="41"/>
        <v>0</v>
      </c>
      <c r="L110" s="90">
        <f t="shared" si="41"/>
        <v>0</v>
      </c>
      <c r="M110" s="90">
        <f t="shared" si="41"/>
        <v>0</v>
      </c>
      <c r="N110" s="90">
        <f t="shared" si="41"/>
        <v>0</v>
      </c>
      <c r="O110" s="90">
        <f t="shared" si="41"/>
        <v>0</v>
      </c>
      <c r="P110" s="90">
        <f t="shared" si="41"/>
        <v>0</v>
      </c>
      <c r="Q110" s="90">
        <f t="shared" si="41"/>
        <v>0</v>
      </c>
      <c r="R110" s="90">
        <f t="shared" si="41"/>
        <v>0</v>
      </c>
      <c r="S110" s="90">
        <f t="shared" si="41"/>
        <v>0</v>
      </c>
      <c r="T110" s="90">
        <f t="shared" si="41"/>
        <v>0</v>
      </c>
      <c r="U110" s="90">
        <f t="shared" si="41"/>
        <v>0</v>
      </c>
      <c r="V110" s="90">
        <f t="shared" si="41"/>
        <v>0</v>
      </c>
      <c r="W110" s="90">
        <f t="shared" si="41"/>
        <v>0</v>
      </c>
    </row>
    <row r="111" spans="1:23" s="84" customFormat="1" ht="15">
      <c r="A111" s="107"/>
      <c r="B111" s="97"/>
      <c r="C111" s="87"/>
      <c r="D111" s="71"/>
      <c r="E111" s="71"/>
      <c r="F111" s="71"/>
      <c r="G111" s="71"/>
      <c r="H111" s="71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</row>
    <row r="112" spans="1:23" s="23" customFormat="1" ht="14.25" customHeight="1">
      <c r="A112" s="192" t="s">
        <v>58</v>
      </c>
      <c r="B112" s="44" t="s">
        <v>64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</row>
    <row r="113" spans="1:23" s="23" customFormat="1" ht="15">
      <c r="A113" s="193"/>
      <c r="B113" s="93" t="s">
        <v>18</v>
      </c>
      <c r="C113" s="95"/>
      <c r="D113" s="65">
        <f>D83</f>
        <v>9</v>
      </c>
      <c r="E113" s="65">
        <f>E83</f>
        <v>10</v>
      </c>
      <c r="F113" s="65">
        <f>F83</f>
        <v>11</v>
      </c>
      <c r="G113" s="65">
        <f>G83</f>
        <v>12</v>
      </c>
      <c r="H113" s="65">
        <f>H83</f>
        <v>2013</v>
      </c>
      <c r="I113" s="65">
        <f aca="true" t="shared" si="42" ref="I113:W113">I83</f>
        <v>1</v>
      </c>
      <c r="J113" s="65">
        <f t="shared" si="42"/>
        <v>2</v>
      </c>
      <c r="K113" s="65">
        <f t="shared" si="42"/>
        <v>3</v>
      </c>
      <c r="L113" s="65">
        <f t="shared" si="42"/>
        <v>4</v>
      </c>
      <c r="M113" s="65">
        <f t="shared" si="42"/>
        <v>5</v>
      </c>
      <c r="N113" s="65">
        <f t="shared" si="42"/>
        <v>6</v>
      </c>
      <c r="O113" s="65">
        <f t="shared" si="42"/>
        <v>7</v>
      </c>
      <c r="P113" s="65">
        <f t="shared" si="42"/>
        <v>8</v>
      </c>
      <c r="Q113" s="65">
        <f t="shared" si="42"/>
        <v>9</v>
      </c>
      <c r="R113" s="65">
        <f t="shared" si="42"/>
        <v>10</v>
      </c>
      <c r="S113" s="65">
        <f t="shared" si="42"/>
        <v>11</v>
      </c>
      <c r="T113" s="65">
        <f t="shared" si="42"/>
        <v>12</v>
      </c>
      <c r="U113" s="65">
        <f t="shared" si="42"/>
        <v>2014</v>
      </c>
      <c r="V113" s="65">
        <f t="shared" si="42"/>
        <v>2015</v>
      </c>
      <c r="W113" s="65">
        <f t="shared" si="42"/>
        <v>2016</v>
      </c>
    </row>
    <row r="114" spans="1:23" s="23" customFormat="1" ht="14.25">
      <c r="A114" s="193"/>
      <c r="B114" s="30" t="s">
        <v>16</v>
      </c>
      <c r="C114" s="22" t="s">
        <v>19</v>
      </c>
      <c r="D114" s="57"/>
      <c r="E114" s="57"/>
      <c r="F114" s="57"/>
      <c r="G114" s="57"/>
      <c r="H114" s="94">
        <f>IF(SUM(D114:G114)=0,0,AVERAGE(D114:G114))</f>
        <v>0</v>
      </c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94">
        <f>IF(SUM(I114:T114)=0,0,AVERAGE(I114:T114))</f>
        <v>0</v>
      </c>
      <c r="V114" s="57"/>
      <c r="W114" s="57"/>
    </row>
    <row r="115" spans="1:23" s="23" customFormat="1" ht="14.25">
      <c r="A115" s="193"/>
      <c r="B115" s="30" t="s">
        <v>20</v>
      </c>
      <c r="C115" s="16" t="s">
        <v>106</v>
      </c>
      <c r="D115" s="57"/>
      <c r="E115" s="57"/>
      <c r="F115" s="57"/>
      <c r="G115" s="57"/>
      <c r="H115" s="94">
        <f>IF(H114=0,0,H116/H114)</f>
        <v>0</v>
      </c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94">
        <f>IF(U114=0,0,U116/U114)</f>
        <v>0</v>
      </c>
      <c r="V115" s="57"/>
      <c r="W115" s="57"/>
    </row>
    <row r="116" spans="1:23" s="23" customFormat="1" ht="14.25">
      <c r="A116" s="193"/>
      <c r="B116" s="30" t="s">
        <v>17</v>
      </c>
      <c r="C116" s="22" t="s">
        <v>2</v>
      </c>
      <c r="D116" s="104">
        <f>D114*D115</f>
        <v>0</v>
      </c>
      <c r="E116" s="104">
        <f>E114*E115</f>
        <v>0</v>
      </c>
      <c r="F116" s="104">
        <f>F114*F115</f>
        <v>0</v>
      </c>
      <c r="G116" s="104">
        <f>G114*G115</f>
        <v>0</v>
      </c>
      <c r="H116" s="94">
        <f>SUM(D116:G116)</f>
        <v>0</v>
      </c>
      <c r="I116" s="104">
        <f aca="true" t="shared" si="43" ref="I116:T116">I114*I115</f>
        <v>0</v>
      </c>
      <c r="J116" s="104">
        <f t="shared" si="43"/>
        <v>0</v>
      </c>
      <c r="K116" s="104">
        <f t="shared" si="43"/>
        <v>0</v>
      </c>
      <c r="L116" s="104">
        <f t="shared" si="43"/>
        <v>0</v>
      </c>
      <c r="M116" s="104">
        <f t="shared" si="43"/>
        <v>0</v>
      </c>
      <c r="N116" s="104">
        <f t="shared" si="43"/>
        <v>0</v>
      </c>
      <c r="O116" s="104">
        <f t="shared" si="43"/>
        <v>0</v>
      </c>
      <c r="P116" s="104">
        <f t="shared" si="43"/>
        <v>0</v>
      </c>
      <c r="Q116" s="104">
        <f t="shared" si="43"/>
        <v>0</v>
      </c>
      <c r="R116" s="104">
        <f t="shared" si="43"/>
        <v>0</v>
      </c>
      <c r="S116" s="104">
        <f t="shared" si="43"/>
        <v>0</v>
      </c>
      <c r="T116" s="104">
        <f t="shared" si="43"/>
        <v>0</v>
      </c>
      <c r="U116" s="94">
        <f>SUM(I116:T116)</f>
        <v>0</v>
      </c>
      <c r="V116" s="104">
        <f>V114*V115</f>
        <v>0</v>
      </c>
      <c r="W116" s="104">
        <f>W114*W115</f>
        <v>0</v>
      </c>
    </row>
    <row r="117" spans="1:23" s="23" customFormat="1" ht="14.25">
      <c r="A117" s="193"/>
      <c r="B117" s="30" t="s">
        <v>61</v>
      </c>
      <c r="C117" s="22" t="s">
        <v>62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8">
        <f>IF(U116=0,0,(I117*I116+J117*J116+K117*K116+L117*L116+M116*M117+N116*N117+O116*O117+P116*P117+Q116*Q117+R116*R117+S116*S117+T116*T117)/U116)</f>
        <v>0</v>
      </c>
      <c r="V117" s="57"/>
      <c r="W117" s="57"/>
    </row>
    <row r="118" spans="1:23" s="23" customFormat="1" ht="14.25">
      <c r="A118" s="193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</row>
    <row r="119" spans="1:23" s="23" customFormat="1" ht="15">
      <c r="A119" s="193"/>
      <c r="B119" s="93" t="s">
        <v>18</v>
      </c>
      <c r="C119" s="95"/>
      <c r="D119" s="65">
        <f>D113</f>
        <v>9</v>
      </c>
      <c r="E119" s="65">
        <f>E113</f>
        <v>10</v>
      </c>
      <c r="F119" s="65">
        <f>F113</f>
        <v>11</v>
      </c>
      <c r="G119" s="65">
        <f>G113</f>
        <v>12</v>
      </c>
      <c r="H119" s="65">
        <f>H113</f>
        <v>2013</v>
      </c>
      <c r="I119" s="65">
        <f aca="true" t="shared" si="44" ref="I119:W119">I113</f>
        <v>1</v>
      </c>
      <c r="J119" s="65">
        <f t="shared" si="44"/>
        <v>2</v>
      </c>
      <c r="K119" s="65">
        <f t="shared" si="44"/>
        <v>3</v>
      </c>
      <c r="L119" s="65">
        <f t="shared" si="44"/>
        <v>4</v>
      </c>
      <c r="M119" s="65">
        <f t="shared" si="44"/>
        <v>5</v>
      </c>
      <c r="N119" s="65">
        <f t="shared" si="44"/>
        <v>6</v>
      </c>
      <c r="O119" s="65">
        <f t="shared" si="44"/>
        <v>7</v>
      </c>
      <c r="P119" s="65">
        <f t="shared" si="44"/>
        <v>8</v>
      </c>
      <c r="Q119" s="65">
        <f t="shared" si="44"/>
        <v>9</v>
      </c>
      <c r="R119" s="65">
        <f t="shared" si="44"/>
        <v>10</v>
      </c>
      <c r="S119" s="65">
        <f t="shared" si="44"/>
        <v>11</v>
      </c>
      <c r="T119" s="65">
        <f t="shared" si="44"/>
        <v>12</v>
      </c>
      <c r="U119" s="65">
        <f t="shared" si="44"/>
        <v>2014</v>
      </c>
      <c r="V119" s="65">
        <f t="shared" si="44"/>
        <v>2015</v>
      </c>
      <c r="W119" s="65">
        <f t="shared" si="44"/>
        <v>2016</v>
      </c>
    </row>
    <row r="120" spans="1:23" s="23" customFormat="1" ht="14.25">
      <c r="A120" s="193"/>
      <c r="B120" s="30" t="s">
        <v>16</v>
      </c>
      <c r="C120" s="22" t="s">
        <v>19</v>
      </c>
      <c r="D120" s="57"/>
      <c r="E120" s="57"/>
      <c r="F120" s="57"/>
      <c r="G120" s="57"/>
      <c r="H120" s="94">
        <f>IF(SUM(D120:G120)=0,0,AVERAGE(D120:G120))</f>
        <v>0</v>
      </c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94">
        <f>IF(SUM(I120:T120)=0,0,AVERAGE(I120:T120))</f>
        <v>0</v>
      </c>
      <c r="V120" s="57"/>
      <c r="W120" s="57"/>
    </row>
    <row r="121" spans="1:23" s="23" customFormat="1" ht="14.25">
      <c r="A121" s="193"/>
      <c r="B121" s="30" t="s">
        <v>20</v>
      </c>
      <c r="C121" s="16" t="s">
        <v>106</v>
      </c>
      <c r="D121" s="57"/>
      <c r="E121" s="57"/>
      <c r="F121" s="57"/>
      <c r="G121" s="57"/>
      <c r="H121" s="94">
        <f>IF(H120=0,0,H122/H120)</f>
        <v>0</v>
      </c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94">
        <f>IF(U120=0,0,U122/U120)</f>
        <v>0</v>
      </c>
      <c r="V121" s="57"/>
      <c r="W121" s="57"/>
    </row>
    <row r="122" spans="1:23" s="23" customFormat="1" ht="14.25">
      <c r="A122" s="193"/>
      <c r="B122" s="30" t="s">
        <v>17</v>
      </c>
      <c r="C122" s="22" t="s">
        <v>2</v>
      </c>
      <c r="D122" s="104">
        <f>D120*D121</f>
        <v>0</v>
      </c>
      <c r="E122" s="104">
        <f>E120*E121</f>
        <v>0</v>
      </c>
      <c r="F122" s="104">
        <f>F120*F121</f>
        <v>0</v>
      </c>
      <c r="G122" s="104">
        <f>G120*G121</f>
        <v>0</v>
      </c>
      <c r="H122" s="94">
        <f>SUM(D122:G122)</f>
        <v>0</v>
      </c>
      <c r="I122" s="104">
        <f aca="true" t="shared" si="45" ref="I122:T122">I120*I121</f>
        <v>0</v>
      </c>
      <c r="J122" s="104">
        <f t="shared" si="45"/>
        <v>0</v>
      </c>
      <c r="K122" s="104">
        <f t="shared" si="45"/>
        <v>0</v>
      </c>
      <c r="L122" s="104">
        <f t="shared" si="45"/>
        <v>0</v>
      </c>
      <c r="M122" s="104">
        <f t="shared" si="45"/>
        <v>0</v>
      </c>
      <c r="N122" s="104">
        <f t="shared" si="45"/>
        <v>0</v>
      </c>
      <c r="O122" s="104">
        <f t="shared" si="45"/>
        <v>0</v>
      </c>
      <c r="P122" s="104">
        <f t="shared" si="45"/>
        <v>0</v>
      </c>
      <c r="Q122" s="104">
        <f t="shared" si="45"/>
        <v>0</v>
      </c>
      <c r="R122" s="104">
        <f t="shared" si="45"/>
        <v>0</v>
      </c>
      <c r="S122" s="104">
        <f t="shared" si="45"/>
        <v>0</v>
      </c>
      <c r="T122" s="104">
        <f t="shared" si="45"/>
        <v>0</v>
      </c>
      <c r="U122" s="94">
        <f>SUM(I122:T122)</f>
        <v>0</v>
      </c>
      <c r="V122" s="104">
        <f>V120*V121</f>
        <v>0</v>
      </c>
      <c r="W122" s="104">
        <f>W120*W121</f>
        <v>0</v>
      </c>
    </row>
    <row r="123" spans="1:23" s="23" customFormat="1" ht="14.25">
      <c r="A123" s="193"/>
      <c r="B123" s="30" t="s">
        <v>61</v>
      </c>
      <c r="C123" s="22" t="s">
        <v>62</v>
      </c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8">
        <f>IF(U122=0,0,(I123*I122+J123*J122+K123*K122+L123*L122+M122*M123+N122*N123+O122*O123+P122*P123+Q122*Q123+R122*R123+S122*S123+T122*T123)/U122)</f>
        <v>0</v>
      </c>
      <c r="V123" s="57"/>
      <c r="W123" s="57"/>
    </row>
    <row r="124" spans="1:23" s="23" customFormat="1" ht="14.25">
      <c r="A124" s="193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1:23" s="23" customFormat="1" ht="15">
      <c r="A125" s="193"/>
      <c r="B125" s="93" t="s">
        <v>18</v>
      </c>
      <c r="C125" s="95"/>
      <c r="D125" s="65">
        <f>D119</f>
        <v>9</v>
      </c>
      <c r="E125" s="65">
        <f>E119</f>
        <v>10</v>
      </c>
      <c r="F125" s="65">
        <f>F119</f>
        <v>11</v>
      </c>
      <c r="G125" s="65">
        <f>G119</f>
        <v>12</v>
      </c>
      <c r="H125" s="65">
        <f>H119</f>
        <v>2013</v>
      </c>
      <c r="I125" s="65">
        <f aca="true" t="shared" si="46" ref="I125:W125">I119</f>
        <v>1</v>
      </c>
      <c r="J125" s="65">
        <f t="shared" si="46"/>
        <v>2</v>
      </c>
      <c r="K125" s="65">
        <f t="shared" si="46"/>
        <v>3</v>
      </c>
      <c r="L125" s="65">
        <f t="shared" si="46"/>
        <v>4</v>
      </c>
      <c r="M125" s="65">
        <f t="shared" si="46"/>
        <v>5</v>
      </c>
      <c r="N125" s="65">
        <f t="shared" si="46"/>
        <v>6</v>
      </c>
      <c r="O125" s="65">
        <f t="shared" si="46"/>
        <v>7</v>
      </c>
      <c r="P125" s="65">
        <f t="shared" si="46"/>
        <v>8</v>
      </c>
      <c r="Q125" s="65">
        <f t="shared" si="46"/>
        <v>9</v>
      </c>
      <c r="R125" s="65">
        <f t="shared" si="46"/>
        <v>10</v>
      </c>
      <c r="S125" s="65">
        <f t="shared" si="46"/>
        <v>11</v>
      </c>
      <c r="T125" s="65">
        <f t="shared" si="46"/>
        <v>12</v>
      </c>
      <c r="U125" s="65">
        <f t="shared" si="46"/>
        <v>2014</v>
      </c>
      <c r="V125" s="65">
        <f t="shared" si="46"/>
        <v>2015</v>
      </c>
      <c r="W125" s="65">
        <f t="shared" si="46"/>
        <v>2016</v>
      </c>
    </row>
    <row r="126" spans="1:23" s="23" customFormat="1" ht="14.25">
      <c r="A126" s="193"/>
      <c r="B126" s="30" t="s">
        <v>16</v>
      </c>
      <c r="C126" s="22" t="s">
        <v>19</v>
      </c>
      <c r="D126" s="57"/>
      <c r="E126" s="57"/>
      <c r="F126" s="57"/>
      <c r="G126" s="57"/>
      <c r="H126" s="94">
        <f>IF(SUM(D126:G126)=0,0,AVERAGE(D126:G126))</f>
        <v>0</v>
      </c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94">
        <f>IF(SUM(I126:T126)=0,0,AVERAGE(I126:T126))</f>
        <v>0</v>
      </c>
      <c r="V126" s="57"/>
      <c r="W126" s="57"/>
    </row>
    <row r="127" spans="1:23" s="23" customFormat="1" ht="14.25">
      <c r="A127" s="193"/>
      <c r="B127" s="30" t="s">
        <v>20</v>
      </c>
      <c r="C127" s="16" t="s">
        <v>106</v>
      </c>
      <c r="D127" s="57"/>
      <c r="E127" s="57"/>
      <c r="F127" s="57"/>
      <c r="G127" s="57"/>
      <c r="H127" s="94">
        <f>IF(H126=0,0,H128/H126)</f>
        <v>0</v>
      </c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94">
        <f>IF(U126=0,0,U128/U126)</f>
        <v>0</v>
      </c>
      <c r="V127" s="57"/>
      <c r="W127" s="57"/>
    </row>
    <row r="128" spans="1:23" s="23" customFormat="1" ht="14.25">
      <c r="A128" s="193"/>
      <c r="B128" s="30" t="s">
        <v>17</v>
      </c>
      <c r="C128" s="22" t="s">
        <v>2</v>
      </c>
      <c r="D128" s="104">
        <f>D126*D127</f>
        <v>0</v>
      </c>
      <c r="E128" s="104">
        <f>E126*E127</f>
        <v>0</v>
      </c>
      <c r="F128" s="104">
        <f>F126*F127</f>
        <v>0</v>
      </c>
      <c r="G128" s="104">
        <f>G126*G127</f>
        <v>0</v>
      </c>
      <c r="H128" s="94">
        <f>SUM(D128:G128)</f>
        <v>0</v>
      </c>
      <c r="I128" s="104">
        <f aca="true" t="shared" si="47" ref="I128:T128">I126*I127</f>
        <v>0</v>
      </c>
      <c r="J128" s="104">
        <f t="shared" si="47"/>
        <v>0</v>
      </c>
      <c r="K128" s="104">
        <f t="shared" si="47"/>
        <v>0</v>
      </c>
      <c r="L128" s="104">
        <f t="shared" si="47"/>
        <v>0</v>
      </c>
      <c r="M128" s="104">
        <f t="shared" si="47"/>
        <v>0</v>
      </c>
      <c r="N128" s="104">
        <f t="shared" si="47"/>
        <v>0</v>
      </c>
      <c r="O128" s="104">
        <f t="shared" si="47"/>
        <v>0</v>
      </c>
      <c r="P128" s="104">
        <f t="shared" si="47"/>
        <v>0</v>
      </c>
      <c r="Q128" s="104">
        <f t="shared" si="47"/>
        <v>0</v>
      </c>
      <c r="R128" s="104">
        <f t="shared" si="47"/>
        <v>0</v>
      </c>
      <c r="S128" s="104">
        <f t="shared" si="47"/>
        <v>0</v>
      </c>
      <c r="T128" s="104">
        <f t="shared" si="47"/>
        <v>0</v>
      </c>
      <c r="U128" s="94">
        <f>SUM(I128:T128)</f>
        <v>0</v>
      </c>
      <c r="V128" s="104">
        <f>V126*V127</f>
        <v>0</v>
      </c>
      <c r="W128" s="104">
        <f>W126*W127</f>
        <v>0</v>
      </c>
    </row>
    <row r="129" spans="1:23" s="23" customFormat="1" ht="14.25">
      <c r="A129" s="193"/>
      <c r="B129" s="30" t="s">
        <v>61</v>
      </c>
      <c r="C129" s="22" t="s">
        <v>62</v>
      </c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8">
        <f>IF(U128=0,0,(I129*I128+J129*J128+K129*K128+L129*L128+M128*M129+N128*N129+O128*O129+P128*P129+Q128*Q129+R128*R129+S128*S129+T128*T129)/U128)</f>
        <v>0</v>
      </c>
      <c r="V129" s="57"/>
      <c r="W129" s="57"/>
    </row>
    <row r="130" spans="1:23" s="23" customFormat="1" ht="15">
      <c r="A130" s="193"/>
      <c r="B130" s="93" t="s">
        <v>18</v>
      </c>
      <c r="C130" s="95"/>
      <c r="D130" s="65">
        <f>D125</f>
        <v>9</v>
      </c>
      <c r="E130" s="65">
        <f aca="true" t="shared" si="48" ref="E130:W130">E125</f>
        <v>10</v>
      </c>
      <c r="F130" s="65">
        <f t="shared" si="48"/>
        <v>11</v>
      </c>
      <c r="G130" s="65">
        <f t="shared" si="48"/>
        <v>12</v>
      </c>
      <c r="H130" s="65">
        <f t="shared" si="48"/>
        <v>2013</v>
      </c>
      <c r="I130" s="65">
        <f t="shared" si="48"/>
        <v>1</v>
      </c>
      <c r="J130" s="65">
        <f t="shared" si="48"/>
        <v>2</v>
      </c>
      <c r="K130" s="65">
        <f t="shared" si="48"/>
        <v>3</v>
      </c>
      <c r="L130" s="65">
        <f t="shared" si="48"/>
        <v>4</v>
      </c>
      <c r="M130" s="65">
        <f t="shared" si="48"/>
        <v>5</v>
      </c>
      <c r="N130" s="65">
        <f t="shared" si="48"/>
        <v>6</v>
      </c>
      <c r="O130" s="65">
        <f t="shared" si="48"/>
        <v>7</v>
      </c>
      <c r="P130" s="65">
        <f t="shared" si="48"/>
        <v>8</v>
      </c>
      <c r="Q130" s="65">
        <f t="shared" si="48"/>
        <v>9</v>
      </c>
      <c r="R130" s="65">
        <f t="shared" si="48"/>
        <v>10</v>
      </c>
      <c r="S130" s="65">
        <f t="shared" si="48"/>
        <v>11</v>
      </c>
      <c r="T130" s="65">
        <f t="shared" si="48"/>
        <v>12</v>
      </c>
      <c r="U130" s="65">
        <f t="shared" si="48"/>
        <v>2014</v>
      </c>
      <c r="V130" s="65">
        <f t="shared" si="48"/>
        <v>2015</v>
      </c>
      <c r="W130" s="65">
        <f t="shared" si="48"/>
        <v>2016</v>
      </c>
    </row>
    <row r="131" spans="1:23" s="23" customFormat="1" ht="14.25">
      <c r="A131" s="193"/>
      <c r="B131" s="30" t="s">
        <v>16</v>
      </c>
      <c r="C131" s="22" t="s">
        <v>19</v>
      </c>
      <c r="D131" s="57"/>
      <c r="E131" s="57"/>
      <c r="F131" s="57"/>
      <c r="G131" s="57"/>
      <c r="H131" s="94">
        <f>IF(SUM(D131:G131)=0,0,AVERAGE(D131:G131))</f>
        <v>0</v>
      </c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94">
        <f>IF(SUM(I131:T131)=0,0,AVERAGE(I131:T131))</f>
        <v>0</v>
      </c>
      <c r="V131" s="57"/>
      <c r="W131" s="57"/>
    </row>
    <row r="132" spans="1:23" s="23" customFormat="1" ht="14.25">
      <c r="A132" s="193"/>
      <c r="B132" s="30" t="s">
        <v>20</v>
      </c>
      <c r="C132" s="16" t="s">
        <v>106</v>
      </c>
      <c r="D132" s="57"/>
      <c r="E132" s="57"/>
      <c r="F132" s="57"/>
      <c r="G132" s="57"/>
      <c r="H132" s="94">
        <f>IF(H131=0,0,H133/H131)</f>
        <v>0</v>
      </c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94">
        <f>IF(U131=0,0,U133/U131)</f>
        <v>0</v>
      </c>
      <c r="V132" s="57"/>
      <c r="W132" s="57"/>
    </row>
    <row r="133" spans="1:23" s="23" customFormat="1" ht="14.25">
      <c r="A133" s="193"/>
      <c r="B133" s="30" t="s">
        <v>17</v>
      </c>
      <c r="C133" s="22" t="s">
        <v>2</v>
      </c>
      <c r="D133" s="104">
        <f>D131*D132</f>
        <v>0</v>
      </c>
      <c r="E133" s="104">
        <f>E131*E132</f>
        <v>0</v>
      </c>
      <c r="F133" s="104">
        <f>F131*F132</f>
        <v>0</v>
      </c>
      <c r="G133" s="104">
        <f>G131*G132</f>
        <v>0</v>
      </c>
      <c r="H133" s="94">
        <f>SUM(D133:G133)</f>
        <v>0</v>
      </c>
      <c r="I133" s="104">
        <f aca="true" t="shared" si="49" ref="I133:T133">I131*I132</f>
        <v>0</v>
      </c>
      <c r="J133" s="104">
        <f t="shared" si="49"/>
        <v>0</v>
      </c>
      <c r="K133" s="104">
        <f t="shared" si="49"/>
        <v>0</v>
      </c>
      <c r="L133" s="104">
        <f t="shared" si="49"/>
        <v>0</v>
      </c>
      <c r="M133" s="104">
        <f t="shared" si="49"/>
        <v>0</v>
      </c>
      <c r="N133" s="104">
        <f t="shared" si="49"/>
        <v>0</v>
      </c>
      <c r="O133" s="104">
        <f t="shared" si="49"/>
        <v>0</v>
      </c>
      <c r="P133" s="104">
        <f t="shared" si="49"/>
        <v>0</v>
      </c>
      <c r="Q133" s="104">
        <f t="shared" si="49"/>
        <v>0</v>
      </c>
      <c r="R133" s="104">
        <f t="shared" si="49"/>
        <v>0</v>
      </c>
      <c r="S133" s="104">
        <f t="shared" si="49"/>
        <v>0</v>
      </c>
      <c r="T133" s="104">
        <f t="shared" si="49"/>
        <v>0</v>
      </c>
      <c r="U133" s="94">
        <f>SUM(I133:T133)</f>
        <v>0</v>
      </c>
      <c r="V133" s="104">
        <f>V131*V132</f>
        <v>0</v>
      </c>
      <c r="W133" s="104">
        <f>W131*W132</f>
        <v>0</v>
      </c>
    </row>
    <row r="134" spans="1:23" s="23" customFormat="1" ht="14.25">
      <c r="A134" s="193"/>
      <c r="B134" s="30" t="s">
        <v>61</v>
      </c>
      <c r="C134" s="22" t="s">
        <v>62</v>
      </c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8">
        <f>IF(U133=0,0,(I134*I133+J134*J133+K134*K133+L134*L133+M133*M134+N133*N134+O133*O134+P133*P134+Q133*Q134+R133*R134+S133*S134+T133*T134)/U133)</f>
        <v>0</v>
      </c>
      <c r="V134" s="57"/>
      <c r="W134" s="57"/>
    </row>
    <row r="135" spans="1:23" s="23" customFormat="1" ht="14.25">
      <c r="A135" s="193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</row>
    <row r="136" spans="1:23" s="23" customFormat="1" ht="15">
      <c r="A136" s="193"/>
      <c r="B136" s="93" t="s">
        <v>18</v>
      </c>
      <c r="C136" s="95"/>
      <c r="D136" s="65">
        <f aca="true" t="shared" si="50" ref="D136:W136">D130</f>
        <v>9</v>
      </c>
      <c r="E136" s="65">
        <f t="shared" si="50"/>
        <v>10</v>
      </c>
      <c r="F136" s="65">
        <f t="shared" si="50"/>
        <v>11</v>
      </c>
      <c r="G136" s="65">
        <f t="shared" si="50"/>
        <v>12</v>
      </c>
      <c r="H136" s="65">
        <f t="shared" si="50"/>
        <v>2013</v>
      </c>
      <c r="I136" s="65">
        <f t="shared" si="50"/>
        <v>1</v>
      </c>
      <c r="J136" s="65">
        <f t="shared" si="50"/>
        <v>2</v>
      </c>
      <c r="K136" s="65">
        <f t="shared" si="50"/>
        <v>3</v>
      </c>
      <c r="L136" s="65">
        <f t="shared" si="50"/>
        <v>4</v>
      </c>
      <c r="M136" s="65">
        <f t="shared" si="50"/>
        <v>5</v>
      </c>
      <c r="N136" s="65">
        <f t="shared" si="50"/>
        <v>6</v>
      </c>
      <c r="O136" s="65">
        <f t="shared" si="50"/>
        <v>7</v>
      </c>
      <c r="P136" s="65">
        <f t="shared" si="50"/>
        <v>8</v>
      </c>
      <c r="Q136" s="65">
        <f t="shared" si="50"/>
        <v>9</v>
      </c>
      <c r="R136" s="65">
        <f t="shared" si="50"/>
        <v>10</v>
      </c>
      <c r="S136" s="65">
        <f t="shared" si="50"/>
        <v>11</v>
      </c>
      <c r="T136" s="65">
        <f t="shared" si="50"/>
        <v>12</v>
      </c>
      <c r="U136" s="65">
        <f t="shared" si="50"/>
        <v>2014</v>
      </c>
      <c r="V136" s="65">
        <f t="shared" si="50"/>
        <v>2015</v>
      </c>
      <c r="W136" s="65">
        <f t="shared" si="50"/>
        <v>2016</v>
      </c>
    </row>
    <row r="137" spans="1:23" s="23" customFormat="1" ht="14.25">
      <c r="A137" s="193"/>
      <c r="B137" s="30" t="s">
        <v>16</v>
      </c>
      <c r="C137" s="22" t="s">
        <v>19</v>
      </c>
      <c r="D137" s="57"/>
      <c r="E137" s="57"/>
      <c r="F137" s="57"/>
      <c r="G137" s="57"/>
      <c r="H137" s="94">
        <f>IF(SUM(D137:G137)=0,0,AVERAGE(D137:G137))</f>
        <v>0</v>
      </c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94">
        <f>IF(SUM(I137:T137)=0,0,AVERAGE(I137:T137))</f>
        <v>0</v>
      </c>
      <c r="V137" s="57"/>
      <c r="W137" s="57"/>
    </row>
    <row r="138" spans="1:23" s="23" customFormat="1" ht="14.25">
      <c r="A138" s="193"/>
      <c r="B138" s="30" t="s">
        <v>20</v>
      </c>
      <c r="C138" s="16" t="s">
        <v>106</v>
      </c>
      <c r="D138" s="57"/>
      <c r="E138" s="57"/>
      <c r="F138" s="57"/>
      <c r="G138" s="57"/>
      <c r="H138" s="94">
        <f>IF(H137=0,0,H139/H137)</f>
        <v>0</v>
      </c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94">
        <f>IF(U137=0,0,U139/U137)</f>
        <v>0</v>
      </c>
      <c r="V138" s="57"/>
      <c r="W138" s="57"/>
    </row>
    <row r="139" spans="1:23" s="23" customFormat="1" ht="14.25">
      <c r="A139" s="193"/>
      <c r="B139" s="30" t="s">
        <v>17</v>
      </c>
      <c r="C139" s="22" t="s">
        <v>2</v>
      </c>
      <c r="D139" s="104">
        <f>D137*D138</f>
        <v>0</v>
      </c>
      <c r="E139" s="104">
        <f>E137*E138</f>
        <v>0</v>
      </c>
      <c r="F139" s="104">
        <f>F137*F138</f>
        <v>0</v>
      </c>
      <c r="G139" s="104">
        <f>G137*G138</f>
        <v>0</v>
      </c>
      <c r="H139" s="94">
        <f>SUM(D139:G139)</f>
        <v>0</v>
      </c>
      <c r="I139" s="104">
        <f aca="true" t="shared" si="51" ref="I139:T139">I137*I138</f>
        <v>0</v>
      </c>
      <c r="J139" s="104">
        <f t="shared" si="51"/>
        <v>0</v>
      </c>
      <c r="K139" s="104">
        <f t="shared" si="51"/>
        <v>0</v>
      </c>
      <c r="L139" s="104">
        <f t="shared" si="51"/>
        <v>0</v>
      </c>
      <c r="M139" s="104">
        <f t="shared" si="51"/>
        <v>0</v>
      </c>
      <c r="N139" s="104">
        <f t="shared" si="51"/>
        <v>0</v>
      </c>
      <c r="O139" s="104">
        <f t="shared" si="51"/>
        <v>0</v>
      </c>
      <c r="P139" s="104">
        <f t="shared" si="51"/>
        <v>0</v>
      </c>
      <c r="Q139" s="104">
        <f t="shared" si="51"/>
        <v>0</v>
      </c>
      <c r="R139" s="104">
        <f t="shared" si="51"/>
        <v>0</v>
      </c>
      <c r="S139" s="104">
        <f t="shared" si="51"/>
        <v>0</v>
      </c>
      <c r="T139" s="104">
        <f t="shared" si="51"/>
        <v>0</v>
      </c>
      <c r="U139" s="94">
        <f>SUM(I139:T139)</f>
        <v>0</v>
      </c>
      <c r="V139" s="104">
        <f>V137*V138</f>
        <v>0</v>
      </c>
      <c r="W139" s="104">
        <f>W137*W138</f>
        <v>0</v>
      </c>
    </row>
    <row r="140" spans="1:23" s="23" customFormat="1" ht="14.25">
      <c r="A140" s="193"/>
      <c r="B140" s="30" t="s">
        <v>61</v>
      </c>
      <c r="C140" s="22" t="s">
        <v>62</v>
      </c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8">
        <f>IF(U139=0,0,(I140*I139+J140*J139+K140*K139+L140*L139+M139*M140+N139*N140+O139*O140+P139*P140+Q139*Q140+R139*R140+S139*S140+T139*T140)/U139)</f>
        <v>0</v>
      </c>
      <c r="V140" s="57"/>
      <c r="W140" s="57"/>
    </row>
    <row r="141" spans="1:23" s="23" customFormat="1" ht="14.25">
      <c r="A141" s="193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</row>
    <row r="142" spans="1:23" s="23" customFormat="1" ht="15">
      <c r="A142" s="193"/>
      <c r="B142" s="93" t="s">
        <v>18</v>
      </c>
      <c r="C142" s="95"/>
      <c r="D142" s="65">
        <f aca="true" t="shared" si="52" ref="D142:W142">D136</f>
        <v>9</v>
      </c>
      <c r="E142" s="65">
        <f t="shared" si="52"/>
        <v>10</v>
      </c>
      <c r="F142" s="65">
        <f t="shared" si="52"/>
        <v>11</v>
      </c>
      <c r="G142" s="65">
        <f t="shared" si="52"/>
        <v>12</v>
      </c>
      <c r="H142" s="65">
        <f t="shared" si="52"/>
        <v>2013</v>
      </c>
      <c r="I142" s="65">
        <f t="shared" si="52"/>
        <v>1</v>
      </c>
      <c r="J142" s="65">
        <f t="shared" si="52"/>
        <v>2</v>
      </c>
      <c r="K142" s="65">
        <f t="shared" si="52"/>
        <v>3</v>
      </c>
      <c r="L142" s="65">
        <f t="shared" si="52"/>
        <v>4</v>
      </c>
      <c r="M142" s="65">
        <f t="shared" si="52"/>
        <v>5</v>
      </c>
      <c r="N142" s="65">
        <f t="shared" si="52"/>
        <v>6</v>
      </c>
      <c r="O142" s="65">
        <f t="shared" si="52"/>
        <v>7</v>
      </c>
      <c r="P142" s="65">
        <f t="shared" si="52"/>
        <v>8</v>
      </c>
      <c r="Q142" s="65">
        <f t="shared" si="52"/>
        <v>9</v>
      </c>
      <c r="R142" s="65">
        <f t="shared" si="52"/>
        <v>10</v>
      </c>
      <c r="S142" s="65">
        <f t="shared" si="52"/>
        <v>11</v>
      </c>
      <c r="T142" s="65">
        <f t="shared" si="52"/>
        <v>12</v>
      </c>
      <c r="U142" s="65">
        <f t="shared" si="52"/>
        <v>2014</v>
      </c>
      <c r="V142" s="65">
        <f t="shared" si="52"/>
        <v>2015</v>
      </c>
      <c r="W142" s="65">
        <f t="shared" si="52"/>
        <v>2016</v>
      </c>
    </row>
    <row r="143" spans="1:23" s="23" customFormat="1" ht="14.25">
      <c r="A143" s="193"/>
      <c r="B143" s="30" t="s">
        <v>16</v>
      </c>
      <c r="C143" s="22" t="s">
        <v>19</v>
      </c>
      <c r="D143" s="57"/>
      <c r="E143" s="57"/>
      <c r="F143" s="57"/>
      <c r="G143" s="57"/>
      <c r="H143" s="94">
        <f>IF(SUM(D143:G143)=0,0,AVERAGE(D143:G143))</f>
        <v>0</v>
      </c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94">
        <f>IF(SUM(I143:T143)=0,0,AVERAGE(I143:T143))</f>
        <v>0</v>
      </c>
      <c r="V143" s="57"/>
      <c r="W143" s="57"/>
    </row>
    <row r="144" spans="1:23" s="23" customFormat="1" ht="14.25">
      <c r="A144" s="193"/>
      <c r="B144" s="30" t="s">
        <v>20</v>
      </c>
      <c r="C144" s="16" t="s">
        <v>106</v>
      </c>
      <c r="D144" s="57"/>
      <c r="E144" s="57"/>
      <c r="F144" s="57"/>
      <c r="G144" s="57"/>
      <c r="H144" s="94">
        <f>IF(H143=0,0,H145/H143)</f>
        <v>0</v>
      </c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94">
        <f>IF(U143=0,0,U145/U143)</f>
        <v>0</v>
      </c>
      <c r="V144" s="57"/>
      <c r="W144" s="57"/>
    </row>
    <row r="145" spans="1:23" s="23" customFormat="1" ht="14.25">
      <c r="A145" s="193"/>
      <c r="B145" s="30" t="s">
        <v>17</v>
      </c>
      <c r="C145" s="22" t="s">
        <v>2</v>
      </c>
      <c r="D145" s="104">
        <f>D143*D144</f>
        <v>0</v>
      </c>
      <c r="E145" s="104">
        <f>E143*E144</f>
        <v>0</v>
      </c>
      <c r="F145" s="104">
        <f>F143*F144</f>
        <v>0</v>
      </c>
      <c r="G145" s="104">
        <f>G143*G144</f>
        <v>0</v>
      </c>
      <c r="H145" s="94">
        <f>SUM(D145:G145)</f>
        <v>0</v>
      </c>
      <c r="I145" s="104">
        <f aca="true" t="shared" si="53" ref="I145:T145">I143*I144</f>
        <v>0</v>
      </c>
      <c r="J145" s="104">
        <f t="shared" si="53"/>
        <v>0</v>
      </c>
      <c r="K145" s="104">
        <f t="shared" si="53"/>
        <v>0</v>
      </c>
      <c r="L145" s="104">
        <f t="shared" si="53"/>
        <v>0</v>
      </c>
      <c r="M145" s="104">
        <f t="shared" si="53"/>
        <v>0</v>
      </c>
      <c r="N145" s="104">
        <f t="shared" si="53"/>
        <v>0</v>
      </c>
      <c r="O145" s="104">
        <f t="shared" si="53"/>
        <v>0</v>
      </c>
      <c r="P145" s="104">
        <f t="shared" si="53"/>
        <v>0</v>
      </c>
      <c r="Q145" s="104">
        <f t="shared" si="53"/>
        <v>0</v>
      </c>
      <c r="R145" s="104">
        <f t="shared" si="53"/>
        <v>0</v>
      </c>
      <c r="S145" s="104">
        <f t="shared" si="53"/>
        <v>0</v>
      </c>
      <c r="T145" s="104">
        <f t="shared" si="53"/>
        <v>0</v>
      </c>
      <c r="U145" s="94">
        <f>SUM(I145:T145)</f>
        <v>0</v>
      </c>
      <c r="V145" s="104">
        <f>V143*V144</f>
        <v>0</v>
      </c>
      <c r="W145" s="104">
        <f>W143*W144</f>
        <v>0</v>
      </c>
    </row>
    <row r="146" spans="1:23" s="23" customFormat="1" ht="14.25">
      <c r="A146" s="194"/>
      <c r="B146" s="30" t="s">
        <v>61</v>
      </c>
      <c r="C146" s="22" t="s">
        <v>62</v>
      </c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8">
        <f>IF(U145=0,0,(I146*I145+J146*J145+K146*K145+L146*L145+M145*M146+N145*N146+O145*O146+P145*P146+Q145*Q146+R145*R146+S145*S146+T145*T146)/U145)</f>
        <v>0</v>
      </c>
      <c r="V146" s="57"/>
      <c r="W146" s="57"/>
    </row>
    <row r="147" spans="1:23" s="23" customFormat="1" ht="14.25">
      <c r="A147" s="68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</row>
    <row r="148" spans="1:23" s="23" customFormat="1" ht="15">
      <c r="A148" s="96"/>
      <c r="B148" s="69" t="s">
        <v>69</v>
      </c>
      <c r="C148" s="60"/>
      <c r="D148" s="90">
        <f>SUM(D116,D122,D128,D133,D139,D145)</f>
        <v>0</v>
      </c>
      <c r="E148" s="90">
        <f aca="true" t="shared" si="54" ref="E148:W148">SUM(E116,E122,E128,E133,E139,E145)</f>
        <v>0</v>
      </c>
      <c r="F148" s="90">
        <f t="shared" si="54"/>
        <v>0</v>
      </c>
      <c r="G148" s="90">
        <f t="shared" si="54"/>
        <v>0</v>
      </c>
      <c r="H148" s="90">
        <f t="shared" si="54"/>
        <v>0</v>
      </c>
      <c r="I148" s="90">
        <f t="shared" si="54"/>
        <v>0</v>
      </c>
      <c r="J148" s="90">
        <f t="shared" si="54"/>
        <v>0</v>
      </c>
      <c r="K148" s="90">
        <f t="shared" si="54"/>
        <v>0</v>
      </c>
      <c r="L148" s="90">
        <f t="shared" si="54"/>
        <v>0</v>
      </c>
      <c r="M148" s="90">
        <f t="shared" si="54"/>
        <v>0</v>
      </c>
      <c r="N148" s="90">
        <f t="shared" si="54"/>
        <v>0</v>
      </c>
      <c r="O148" s="90">
        <f t="shared" si="54"/>
        <v>0</v>
      </c>
      <c r="P148" s="90">
        <f t="shared" si="54"/>
        <v>0</v>
      </c>
      <c r="Q148" s="90">
        <f t="shared" si="54"/>
        <v>0</v>
      </c>
      <c r="R148" s="90">
        <f t="shared" si="54"/>
        <v>0</v>
      </c>
      <c r="S148" s="90">
        <f t="shared" si="54"/>
        <v>0</v>
      </c>
      <c r="T148" s="90">
        <f t="shared" si="54"/>
        <v>0</v>
      </c>
      <c r="U148" s="90">
        <f t="shared" si="54"/>
        <v>0</v>
      </c>
      <c r="V148" s="90">
        <f t="shared" si="54"/>
        <v>0</v>
      </c>
      <c r="W148" s="90">
        <f t="shared" si="54"/>
        <v>0</v>
      </c>
    </row>
    <row r="149" spans="1:23" s="23" customFormat="1" ht="14.25">
      <c r="A149" s="10"/>
      <c r="B149" s="10"/>
      <c r="C149" s="10"/>
      <c r="D149" s="30"/>
      <c r="E149" s="30"/>
      <c r="F149" s="30"/>
      <c r="G149" s="30"/>
      <c r="H149" s="3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23" customFormat="1" ht="14.25" customHeight="1">
      <c r="A150" s="192" t="s">
        <v>66</v>
      </c>
      <c r="B150" s="44" t="s">
        <v>65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</row>
    <row r="151" spans="1:23" s="23" customFormat="1" ht="15">
      <c r="A151" s="193"/>
      <c r="B151" s="93" t="s">
        <v>18</v>
      </c>
      <c r="C151" s="95"/>
      <c r="D151" s="65">
        <f>D125</f>
        <v>9</v>
      </c>
      <c r="E151" s="65">
        <f>E125</f>
        <v>10</v>
      </c>
      <c r="F151" s="65">
        <f>F125</f>
        <v>11</v>
      </c>
      <c r="G151" s="65">
        <f>G125</f>
        <v>12</v>
      </c>
      <c r="H151" s="65">
        <f>H125</f>
        <v>2013</v>
      </c>
      <c r="I151" s="65">
        <f aca="true" t="shared" si="55" ref="I151:W151">I125</f>
        <v>1</v>
      </c>
      <c r="J151" s="65">
        <f t="shared" si="55"/>
        <v>2</v>
      </c>
      <c r="K151" s="65">
        <f t="shared" si="55"/>
        <v>3</v>
      </c>
      <c r="L151" s="65">
        <f t="shared" si="55"/>
        <v>4</v>
      </c>
      <c r="M151" s="65">
        <f t="shared" si="55"/>
        <v>5</v>
      </c>
      <c r="N151" s="65">
        <f t="shared" si="55"/>
        <v>6</v>
      </c>
      <c r="O151" s="65">
        <f t="shared" si="55"/>
        <v>7</v>
      </c>
      <c r="P151" s="65">
        <f t="shared" si="55"/>
        <v>8</v>
      </c>
      <c r="Q151" s="65">
        <f t="shared" si="55"/>
        <v>9</v>
      </c>
      <c r="R151" s="65">
        <f t="shared" si="55"/>
        <v>10</v>
      </c>
      <c r="S151" s="65">
        <f t="shared" si="55"/>
        <v>11</v>
      </c>
      <c r="T151" s="65">
        <f t="shared" si="55"/>
        <v>12</v>
      </c>
      <c r="U151" s="65">
        <f t="shared" si="55"/>
        <v>2014</v>
      </c>
      <c r="V151" s="65">
        <f t="shared" si="55"/>
        <v>2015</v>
      </c>
      <c r="W151" s="65">
        <f t="shared" si="55"/>
        <v>2016</v>
      </c>
    </row>
    <row r="152" spans="1:23" s="23" customFormat="1" ht="14.25">
      <c r="A152" s="193"/>
      <c r="B152" s="30" t="s">
        <v>16</v>
      </c>
      <c r="C152" s="22" t="s">
        <v>19</v>
      </c>
      <c r="D152" s="57"/>
      <c r="E152" s="57"/>
      <c r="F152" s="57"/>
      <c r="G152" s="57"/>
      <c r="H152" s="94">
        <f>IF(SUM(D152:G152)=0,0,AVERAGE(D152:G152))</f>
        <v>0</v>
      </c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94">
        <f>IF(SUM(I152:T152)=0,0,AVERAGE(I152:T152))</f>
        <v>0</v>
      </c>
      <c r="V152" s="57"/>
      <c r="W152" s="57"/>
    </row>
    <row r="153" spans="1:23" s="23" customFormat="1" ht="14.25">
      <c r="A153" s="193"/>
      <c r="B153" s="30" t="s">
        <v>20</v>
      </c>
      <c r="C153" s="16" t="s">
        <v>106</v>
      </c>
      <c r="D153" s="57"/>
      <c r="E153" s="57"/>
      <c r="F153" s="57"/>
      <c r="G153" s="57"/>
      <c r="H153" s="94">
        <f>IF(H152=0,0,H154/H152)</f>
        <v>0</v>
      </c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94">
        <f>IF(U152=0,0,U154/U152)</f>
        <v>0</v>
      </c>
      <c r="V153" s="57"/>
      <c r="W153" s="57"/>
    </row>
    <row r="154" spans="1:23" s="23" customFormat="1" ht="14.25">
      <c r="A154" s="193"/>
      <c r="B154" s="30" t="s">
        <v>17</v>
      </c>
      <c r="C154" s="22" t="s">
        <v>2</v>
      </c>
      <c r="D154" s="104">
        <f>D152*D153</f>
        <v>0</v>
      </c>
      <c r="E154" s="104">
        <f>E152*E153</f>
        <v>0</v>
      </c>
      <c r="F154" s="104">
        <f>F152*F153</f>
        <v>0</v>
      </c>
      <c r="G154" s="104">
        <f>G152*G153</f>
        <v>0</v>
      </c>
      <c r="H154" s="94">
        <f>SUM(D154:G154)</f>
        <v>0</v>
      </c>
      <c r="I154" s="104">
        <f aca="true" t="shared" si="56" ref="I154:T154">I152*I153</f>
        <v>0</v>
      </c>
      <c r="J154" s="104">
        <f t="shared" si="56"/>
        <v>0</v>
      </c>
      <c r="K154" s="104">
        <f t="shared" si="56"/>
        <v>0</v>
      </c>
      <c r="L154" s="104">
        <f t="shared" si="56"/>
        <v>0</v>
      </c>
      <c r="M154" s="104">
        <f t="shared" si="56"/>
        <v>0</v>
      </c>
      <c r="N154" s="104">
        <f t="shared" si="56"/>
        <v>0</v>
      </c>
      <c r="O154" s="104">
        <f t="shared" si="56"/>
        <v>0</v>
      </c>
      <c r="P154" s="104">
        <f t="shared" si="56"/>
        <v>0</v>
      </c>
      <c r="Q154" s="104">
        <f t="shared" si="56"/>
        <v>0</v>
      </c>
      <c r="R154" s="104">
        <f t="shared" si="56"/>
        <v>0</v>
      </c>
      <c r="S154" s="104">
        <f t="shared" si="56"/>
        <v>0</v>
      </c>
      <c r="T154" s="104">
        <f t="shared" si="56"/>
        <v>0</v>
      </c>
      <c r="U154" s="94">
        <f>SUM(I154:T154)</f>
        <v>0</v>
      </c>
      <c r="V154" s="104">
        <f>V152*V153</f>
        <v>0</v>
      </c>
      <c r="W154" s="104">
        <f>W152*W153</f>
        <v>0</v>
      </c>
    </row>
    <row r="155" spans="1:23" s="23" customFormat="1" ht="14.25">
      <c r="A155" s="193"/>
      <c r="B155" s="30" t="s">
        <v>61</v>
      </c>
      <c r="C155" s="22" t="s">
        <v>62</v>
      </c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8">
        <f>IF(U154=0,0,(I155*I154+J155*J154+K155*K154+L155*L154+M154*M155+N154*N155+O154*O155+P154*P155+Q154*Q155+R154*R155+S154*S155+T154*T155)/U154)</f>
        <v>0</v>
      </c>
      <c r="V155" s="57"/>
      <c r="W155" s="57"/>
    </row>
    <row r="156" spans="1:23" s="23" customFormat="1" ht="14.25">
      <c r="A156" s="193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</row>
    <row r="157" spans="1:23" s="23" customFormat="1" ht="15">
      <c r="A157" s="193"/>
      <c r="B157" s="93" t="s">
        <v>18</v>
      </c>
      <c r="C157" s="95"/>
      <c r="D157" s="65">
        <f>D151</f>
        <v>9</v>
      </c>
      <c r="E157" s="65">
        <f>E151</f>
        <v>10</v>
      </c>
      <c r="F157" s="65">
        <f>F151</f>
        <v>11</v>
      </c>
      <c r="G157" s="65">
        <f>G151</f>
        <v>12</v>
      </c>
      <c r="H157" s="65">
        <f>H151</f>
        <v>2013</v>
      </c>
      <c r="I157" s="65">
        <f aca="true" t="shared" si="57" ref="I157:W157">I151</f>
        <v>1</v>
      </c>
      <c r="J157" s="65">
        <f t="shared" si="57"/>
        <v>2</v>
      </c>
      <c r="K157" s="65">
        <f t="shared" si="57"/>
        <v>3</v>
      </c>
      <c r="L157" s="65">
        <f t="shared" si="57"/>
        <v>4</v>
      </c>
      <c r="M157" s="65">
        <f t="shared" si="57"/>
        <v>5</v>
      </c>
      <c r="N157" s="65">
        <f t="shared" si="57"/>
        <v>6</v>
      </c>
      <c r="O157" s="65">
        <f t="shared" si="57"/>
        <v>7</v>
      </c>
      <c r="P157" s="65">
        <f t="shared" si="57"/>
        <v>8</v>
      </c>
      <c r="Q157" s="65">
        <f t="shared" si="57"/>
        <v>9</v>
      </c>
      <c r="R157" s="65">
        <f t="shared" si="57"/>
        <v>10</v>
      </c>
      <c r="S157" s="65">
        <f t="shared" si="57"/>
        <v>11</v>
      </c>
      <c r="T157" s="65">
        <f t="shared" si="57"/>
        <v>12</v>
      </c>
      <c r="U157" s="65">
        <f t="shared" si="57"/>
        <v>2014</v>
      </c>
      <c r="V157" s="65">
        <f t="shared" si="57"/>
        <v>2015</v>
      </c>
      <c r="W157" s="65">
        <f t="shared" si="57"/>
        <v>2016</v>
      </c>
    </row>
    <row r="158" spans="1:23" s="23" customFormat="1" ht="14.25">
      <c r="A158" s="193"/>
      <c r="B158" s="30" t="s">
        <v>16</v>
      </c>
      <c r="C158" s="22" t="s">
        <v>19</v>
      </c>
      <c r="D158" s="57"/>
      <c r="E158" s="57"/>
      <c r="F158" s="57"/>
      <c r="G158" s="57"/>
      <c r="H158" s="94">
        <f>IF(SUM(D158:G158)=0,0,AVERAGE(D158:G158))</f>
        <v>0</v>
      </c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94">
        <f>IF(SUM(I158:T158)=0,0,AVERAGE(I158:T158))</f>
        <v>0</v>
      </c>
      <c r="V158" s="57"/>
      <c r="W158" s="57"/>
    </row>
    <row r="159" spans="1:23" s="23" customFormat="1" ht="14.25">
      <c r="A159" s="193"/>
      <c r="B159" s="30" t="s">
        <v>20</v>
      </c>
      <c r="C159" s="16" t="s">
        <v>106</v>
      </c>
      <c r="D159" s="57"/>
      <c r="E159" s="57"/>
      <c r="F159" s="57"/>
      <c r="G159" s="57"/>
      <c r="H159" s="94">
        <f>IF(H158=0,0,H160/H158)</f>
        <v>0</v>
      </c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94">
        <f>IF(U158=0,0,U160/U158)</f>
        <v>0</v>
      </c>
      <c r="V159" s="57"/>
      <c r="W159" s="57"/>
    </row>
    <row r="160" spans="1:23" s="23" customFormat="1" ht="14.25">
      <c r="A160" s="193"/>
      <c r="B160" s="30" t="s">
        <v>17</v>
      </c>
      <c r="C160" s="22" t="s">
        <v>2</v>
      </c>
      <c r="D160" s="104">
        <f>D158*D159</f>
        <v>0</v>
      </c>
      <c r="E160" s="104">
        <f>E158*E159</f>
        <v>0</v>
      </c>
      <c r="F160" s="104">
        <f>F158*F159</f>
        <v>0</v>
      </c>
      <c r="G160" s="104">
        <f>G158*G159</f>
        <v>0</v>
      </c>
      <c r="H160" s="94">
        <f>SUM(D160:G160)</f>
        <v>0</v>
      </c>
      <c r="I160" s="104">
        <f aca="true" t="shared" si="58" ref="I160:T160">I158*I159</f>
        <v>0</v>
      </c>
      <c r="J160" s="104">
        <f t="shared" si="58"/>
        <v>0</v>
      </c>
      <c r="K160" s="104">
        <f t="shared" si="58"/>
        <v>0</v>
      </c>
      <c r="L160" s="104">
        <f t="shared" si="58"/>
        <v>0</v>
      </c>
      <c r="M160" s="104">
        <f t="shared" si="58"/>
        <v>0</v>
      </c>
      <c r="N160" s="104">
        <f t="shared" si="58"/>
        <v>0</v>
      </c>
      <c r="O160" s="104">
        <f t="shared" si="58"/>
        <v>0</v>
      </c>
      <c r="P160" s="104">
        <f t="shared" si="58"/>
        <v>0</v>
      </c>
      <c r="Q160" s="104">
        <f t="shared" si="58"/>
        <v>0</v>
      </c>
      <c r="R160" s="104">
        <f t="shared" si="58"/>
        <v>0</v>
      </c>
      <c r="S160" s="104">
        <f t="shared" si="58"/>
        <v>0</v>
      </c>
      <c r="T160" s="104">
        <f t="shared" si="58"/>
        <v>0</v>
      </c>
      <c r="U160" s="94">
        <f>SUM(I160:T160)</f>
        <v>0</v>
      </c>
      <c r="V160" s="104">
        <f>V158*V159</f>
        <v>0</v>
      </c>
      <c r="W160" s="104">
        <f>W158*W159</f>
        <v>0</v>
      </c>
    </row>
    <row r="161" spans="1:23" s="23" customFormat="1" ht="14.25">
      <c r="A161" s="193"/>
      <c r="B161" s="30" t="s">
        <v>61</v>
      </c>
      <c r="C161" s="22" t="s">
        <v>62</v>
      </c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8">
        <f>IF(U160=0,0,(I161*I160+J161*J160+K161*K160+L161*L160+M160*M161+N160*N161+O160*O161+P160*P161+Q160*Q161+R160*R161+S160*S161+T160*T161)/U160)</f>
        <v>0</v>
      </c>
      <c r="V161" s="57"/>
      <c r="W161" s="57"/>
    </row>
    <row r="162" spans="1:23" s="23" customFormat="1" ht="14.25">
      <c r="A162" s="193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</row>
    <row r="163" spans="1:23" s="23" customFormat="1" ht="15">
      <c r="A163" s="193"/>
      <c r="B163" s="93" t="s">
        <v>18</v>
      </c>
      <c r="C163" s="95"/>
      <c r="D163" s="65">
        <f>D157</f>
        <v>9</v>
      </c>
      <c r="E163" s="65">
        <f>E157</f>
        <v>10</v>
      </c>
      <c r="F163" s="65">
        <f>F157</f>
        <v>11</v>
      </c>
      <c r="G163" s="65">
        <f>G157</f>
        <v>12</v>
      </c>
      <c r="H163" s="65">
        <f>H157</f>
        <v>2013</v>
      </c>
      <c r="I163" s="65">
        <f aca="true" t="shared" si="59" ref="I163:W163">I157</f>
        <v>1</v>
      </c>
      <c r="J163" s="65">
        <f t="shared" si="59"/>
        <v>2</v>
      </c>
      <c r="K163" s="65">
        <f t="shared" si="59"/>
        <v>3</v>
      </c>
      <c r="L163" s="65">
        <f t="shared" si="59"/>
        <v>4</v>
      </c>
      <c r="M163" s="65">
        <f t="shared" si="59"/>
        <v>5</v>
      </c>
      <c r="N163" s="65">
        <f t="shared" si="59"/>
        <v>6</v>
      </c>
      <c r="O163" s="65">
        <f t="shared" si="59"/>
        <v>7</v>
      </c>
      <c r="P163" s="65">
        <f t="shared" si="59"/>
        <v>8</v>
      </c>
      <c r="Q163" s="65">
        <f t="shared" si="59"/>
        <v>9</v>
      </c>
      <c r="R163" s="65">
        <f t="shared" si="59"/>
        <v>10</v>
      </c>
      <c r="S163" s="65">
        <f t="shared" si="59"/>
        <v>11</v>
      </c>
      <c r="T163" s="65">
        <f t="shared" si="59"/>
        <v>12</v>
      </c>
      <c r="U163" s="65">
        <f t="shared" si="59"/>
        <v>2014</v>
      </c>
      <c r="V163" s="65">
        <f t="shared" si="59"/>
        <v>2015</v>
      </c>
      <c r="W163" s="65">
        <f t="shared" si="59"/>
        <v>2016</v>
      </c>
    </row>
    <row r="164" spans="1:23" s="23" customFormat="1" ht="14.25">
      <c r="A164" s="193"/>
      <c r="B164" s="30" t="s">
        <v>16</v>
      </c>
      <c r="C164" s="22" t="s">
        <v>19</v>
      </c>
      <c r="D164" s="57"/>
      <c r="E164" s="57"/>
      <c r="F164" s="57"/>
      <c r="G164" s="57"/>
      <c r="H164" s="94">
        <f>IF(SUM(D164:G164)=0,0,AVERAGE(D164:G164))</f>
        <v>0</v>
      </c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94">
        <f>IF(SUM(I164:T164)=0,0,AVERAGE(I164:T164))</f>
        <v>0</v>
      </c>
      <c r="V164" s="57"/>
      <c r="W164" s="57"/>
    </row>
    <row r="165" spans="1:23" s="23" customFormat="1" ht="14.25">
      <c r="A165" s="193"/>
      <c r="B165" s="30" t="s">
        <v>20</v>
      </c>
      <c r="C165" s="16" t="s">
        <v>106</v>
      </c>
      <c r="D165" s="57"/>
      <c r="E165" s="57"/>
      <c r="F165" s="57"/>
      <c r="G165" s="57"/>
      <c r="H165" s="94">
        <f>IF(H164=0,0,H166/H164)</f>
        <v>0</v>
      </c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94">
        <f>IF(U164=0,0,U166/U164)</f>
        <v>0</v>
      </c>
      <c r="V165" s="57"/>
      <c r="W165" s="57"/>
    </row>
    <row r="166" spans="1:23" s="23" customFormat="1" ht="14.25">
      <c r="A166" s="193"/>
      <c r="B166" s="30" t="s">
        <v>17</v>
      </c>
      <c r="C166" s="22" t="s">
        <v>2</v>
      </c>
      <c r="D166" s="104">
        <f>D164*D165</f>
        <v>0</v>
      </c>
      <c r="E166" s="104">
        <f>E164*E165</f>
        <v>0</v>
      </c>
      <c r="F166" s="104">
        <f>F164*F165</f>
        <v>0</v>
      </c>
      <c r="G166" s="104">
        <f>G164*G165</f>
        <v>0</v>
      </c>
      <c r="H166" s="94">
        <f>SUM(D166:G166)</f>
        <v>0</v>
      </c>
      <c r="I166" s="104">
        <f aca="true" t="shared" si="60" ref="I166:T166">I164*I165</f>
        <v>0</v>
      </c>
      <c r="J166" s="104">
        <f t="shared" si="60"/>
        <v>0</v>
      </c>
      <c r="K166" s="104">
        <f t="shared" si="60"/>
        <v>0</v>
      </c>
      <c r="L166" s="104">
        <f t="shared" si="60"/>
        <v>0</v>
      </c>
      <c r="M166" s="104">
        <f t="shared" si="60"/>
        <v>0</v>
      </c>
      <c r="N166" s="104">
        <f t="shared" si="60"/>
        <v>0</v>
      </c>
      <c r="O166" s="104">
        <f t="shared" si="60"/>
        <v>0</v>
      </c>
      <c r="P166" s="104">
        <f t="shared" si="60"/>
        <v>0</v>
      </c>
      <c r="Q166" s="104">
        <f t="shared" si="60"/>
        <v>0</v>
      </c>
      <c r="R166" s="104">
        <f t="shared" si="60"/>
        <v>0</v>
      </c>
      <c r="S166" s="104">
        <f t="shared" si="60"/>
        <v>0</v>
      </c>
      <c r="T166" s="104">
        <f t="shared" si="60"/>
        <v>0</v>
      </c>
      <c r="U166" s="94">
        <f>SUM(I166:T166)</f>
        <v>0</v>
      </c>
      <c r="V166" s="104">
        <f>V164*V165</f>
        <v>0</v>
      </c>
      <c r="W166" s="104">
        <f>W164*W165</f>
        <v>0</v>
      </c>
    </row>
    <row r="167" spans="1:23" s="23" customFormat="1" ht="14.25">
      <c r="A167" s="193"/>
      <c r="B167" s="30" t="s">
        <v>61</v>
      </c>
      <c r="C167" s="22" t="s">
        <v>62</v>
      </c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8">
        <f>IF(U166=0,0,(I167*I166+J167*J166+K167*K166+L167*L166+M166*M167+N166*N167+O166*O167+P166*P167+Q166*Q167+R166*R167+S166*S167+T166*T167)/U166)</f>
        <v>0</v>
      </c>
      <c r="V167" s="57"/>
      <c r="W167" s="57"/>
    </row>
    <row r="168" spans="1:23" s="23" customFormat="1" ht="15">
      <c r="A168" s="193"/>
      <c r="B168" s="93" t="s">
        <v>18</v>
      </c>
      <c r="C168" s="95"/>
      <c r="D168" s="65">
        <f aca="true" t="shared" si="61" ref="D168:W168">D142</f>
        <v>9</v>
      </c>
      <c r="E168" s="65">
        <f t="shared" si="61"/>
        <v>10</v>
      </c>
      <c r="F168" s="65">
        <f t="shared" si="61"/>
        <v>11</v>
      </c>
      <c r="G168" s="65">
        <f t="shared" si="61"/>
        <v>12</v>
      </c>
      <c r="H168" s="65">
        <f t="shared" si="61"/>
        <v>2013</v>
      </c>
      <c r="I168" s="65">
        <f t="shared" si="61"/>
        <v>1</v>
      </c>
      <c r="J168" s="65">
        <f t="shared" si="61"/>
        <v>2</v>
      </c>
      <c r="K168" s="65">
        <f t="shared" si="61"/>
        <v>3</v>
      </c>
      <c r="L168" s="65">
        <f t="shared" si="61"/>
        <v>4</v>
      </c>
      <c r="M168" s="65">
        <f t="shared" si="61"/>
        <v>5</v>
      </c>
      <c r="N168" s="65">
        <f t="shared" si="61"/>
        <v>6</v>
      </c>
      <c r="O168" s="65">
        <f t="shared" si="61"/>
        <v>7</v>
      </c>
      <c r="P168" s="65">
        <f t="shared" si="61"/>
        <v>8</v>
      </c>
      <c r="Q168" s="65">
        <f t="shared" si="61"/>
        <v>9</v>
      </c>
      <c r="R168" s="65">
        <f t="shared" si="61"/>
        <v>10</v>
      </c>
      <c r="S168" s="65">
        <f t="shared" si="61"/>
        <v>11</v>
      </c>
      <c r="T168" s="65">
        <f t="shared" si="61"/>
        <v>12</v>
      </c>
      <c r="U168" s="65">
        <f t="shared" si="61"/>
        <v>2014</v>
      </c>
      <c r="V168" s="65">
        <f t="shared" si="61"/>
        <v>2015</v>
      </c>
      <c r="W168" s="65">
        <f t="shared" si="61"/>
        <v>2016</v>
      </c>
    </row>
    <row r="169" spans="1:23" s="23" customFormat="1" ht="14.25">
      <c r="A169" s="193"/>
      <c r="B169" s="30" t="s">
        <v>16</v>
      </c>
      <c r="C169" s="22" t="s">
        <v>19</v>
      </c>
      <c r="D169" s="57"/>
      <c r="E169" s="57"/>
      <c r="F169" s="57"/>
      <c r="G169" s="57"/>
      <c r="H169" s="94">
        <f>IF(SUM(D169:G169)=0,0,AVERAGE(D169:G169))</f>
        <v>0</v>
      </c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94">
        <f>IF(SUM(I169:T169)=0,0,AVERAGE(I169:T169))</f>
        <v>0</v>
      </c>
      <c r="V169" s="57"/>
      <c r="W169" s="57"/>
    </row>
    <row r="170" spans="1:23" s="23" customFormat="1" ht="14.25">
      <c r="A170" s="193"/>
      <c r="B170" s="30" t="s">
        <v>20</v>
      </c>
      <c r="C170" s="16" t="s">
        <v>106</v>
      </c>
      <c r="D170" s="57"/>
      <c r="E170" s="57"/>
      <c r="F170" s="57"/>
      <c r="G170" s="57"/>
      <c r="H170" s="94">
        <f>IF(H169=0,0,H171/H169)</f>
        <v>0</v>
      </c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94">
        <f>IF(U169=0,0,U171/U169)</f>
        <v>0</v>
      </c>
      <c r="V170" s="57"/>
      <c r="W170" s="57"/>
    </row>
    <row r="171" spans="1:23" s="23" customFormat="1" ht="14.25">
      <c r="A171" s="193"/>
      <c r="B171" s="30" t="s">
        <v>17</v>
      </c>
      <c r="C171" s="22" t="s">
        <v>2</v>
      </c>
      <c r="D171" s="104">
        <f>D169*D170</f>
        <v>0</v>
      </c>
      <c r="E171" s="104">
        <f>E169*E170</f>
        <v>0</v>
      </c>
      <c r="F171" s="104">
        <f>F169*F170</f>
        <v>0</v>
      </c>
      <c r="G171" s="104">
        <f>G169*G170</f>
        <v>0</v>
      </c>
      <c r="H171" s="94">
        <f>SUM(D171:G171)</f>
        <v>0</v>
      </c>
      <c r="I171" s="104">
        <f aca="true" t="shared" si="62" ref="I171:T171">I169*I170</f>
        <v>0</v>
      </c>
      <c r="J171" s="104">
        <f t="shared" si="62"/>
        <v>0</v>
      </c>
      <c r="K171" s="104">
        <f t="shared" si="62"/>
        <v>0</v>
      </c>
      <c r="L171" s="104">
        <f t="shared" si="62"/>
        <v>0</v>
      </c>
      <c r="M171" s="104">
        <f t="shared" si="62"/>
        <v>0</v>
      </c>
      <c r="N171" s="104">
        <f t="shared" si="62"/>
        <v>0</v>
      </c>
      <c r="O171" s="104">
        <f t="shared" si="62"/>
        <v>0</v>
      </c>
      <c r="P171" s="104">
        <f t="shared" si="62"/>
        <v>0</v>
      </c>
      <c r="Q171" s="104">
        <f t="shared" si="62"/>
        <v>0</v>
      </c>
      <c r="R171" s="104">
        <f t="shared" si="62"/>
        <v>0</v>
      </c>
      <c r="S171" s="104">
        <f t="shared" si="62"/>
        <v>0</v>
      </c>
      <c r="T171" s="104">
        <f t="shared" si="62"/>
        <v>0</v>
      </c>
      <c r="U171" s="94">
        <f>SUM(I171:T171)</f>
        <v>0</v>
      </c>
      <c r="V171" s="104">
        <f>V169*V170</f>
        <v>0</v>
      </c>
      <c r="W171" s="104">
        <f>W169*W170</f>
        <v>0</v>
      </c>
    </row>
    <row r="172" spans="1:23" s="23" customFormat="1" ht="14.25">
      <c r="A172" s="193"/>
      <c r="B172" s="30" t="s">
        <v>61</v>
      </c>
      <c r="C172" s="22" t="s">
        <v>62</v>
      </c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8">
        <f>IF(U171=0,0,(I172*I171+J172*J171+K172*K171+L172*L171+M171*M172+N171*N172+O171*O172+P171*P172+Q171*Q172+R171*R172+S171*S172+T171*T172)/U171)</f>
        <v>0</v>
      </c>
      <c r="V172" s="57"/>
      <c r="W172" s="57"/>
    </row>
    <row r="173" spans="1:23" s="23" customFormat="1" ht="14.25">
      <c r="A173" s="193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</row>
    <row r="174" spans="1:23" s="23" customFormat="1" ht="15">
      <c r="A174" s="193"/>
      <c r="B174" s="93" t="s">
        <v>18</v>
      </c>
      <c r="C174" s="95"/>
      <c r="D174" s="65">
        <f aca="true" t="shared" si="63" ref="D174:W174">D168</f>
        <v>9</v>
      </c>
      <c r="E174" s="65">
        <f t="shared" si="63"/>
        <v>10</v>
      </c>
      <c r="F174" s="65">
        <f t="shared" si="63"/>
        <v>11</v>
      </c>
      <c r="G174" s="65">
        <f t="shared" si="63"/>
        <v>12</v>
      </c>
      <c r="H174" s="65">
        <f t="shared" si="63"/>
        <v>2013</v>
      </c>
      <c r="I174" s="65">
        <f t="shared" si="63"/>
        <v>1</v>
      </c>
      <c r="J174" s="65">
        <f t="shared" si="63"/>
        <v>2</v>
      </c>
      <c r="K174" s="65">
        <f t="shared" si="63"/>
        <v>3</v>
      </c>
      <c r="L174" s="65">
        <f t="shared" si="63"/>
        <v>4</v>
      </c>
      <c r="M174" s="65">
        <f t="shared" si="63"/>
        <v>5</v>
      </c>
      <c r="N174" s="65">
        <f t="shared" si="63"/>
        <v>6</v>
      </c>
      <c r="O174" s="65">
        <f t="shared" si="63"/>
        <v>7</v>
      </c>
      <c r="P174" s="65">
        <f t="shared" si="63"/>
        <v>8</v>
      </c>
      <c r="Q174" s="65">
        <f t="shared" si="63"/>
        <v>9</v>
      </c>
      <c r="R174" s="65">
        <f t="shared" si="63"/>
        <v>10</v>
      </c>
      <c r="S174" s="65">
        <f t="shared" si="63"/>
        <v>11</v>
      </c>
      <c r="T174" s="65">
        <f t="shared" si="63"/>
        <v>12</v>
      </c>
      <c r="U174" s="65">
        <f t="shared" si="63"/>
        <v>2014</v>
      </c>
      <c r="V174" s="65">
        <f t="shared" si="63"/>
        <v>2015</v>
      </c>
      <c r="W174" s="65">
        <f t="shared" si="63"/>
        <v>2016</v>
      </c>
    </row>
    <row r="175" spans="1:23" s="23" customFormat="1" ht="14.25">
      <c r="A175" s="193"/>
      <c r="B175" s="30" t="s">
        <v>16</v>
      </c>
      <c r="C175" s="22" t="s">
        <v>19</v>
      </c>
      <c r="D175" s="57"/>
      <c r="E175" s="57"/>
      <c r="F175" s="57"/>
      <c r="G175" s="57"/>
      <c r="H175" s="94">
        <f>IF(SUM(D175:G175)=0,0,AVERAGE(D175:G175))</f>
        <v>0</v>
      </c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94">
        <f>IF(SUM(I175:T175)=0,0,AVERAGE(I175:T175))</f>
        <v>0</v>
      </c>
      <c r="V175" s="57"/>
      <c r="W175" s="57"/>
    </row>
    <row r="176" spans="1:23" s="23" customFormat="1" ht="14.25">
      <c r="A176" s="193"/>
      <c r="B176" s="30" t="s">
        <v>20</v>
      </c>
      <c r="C176" s="16" t="s">
        <v>106</v>
      </c>
      <c r="D176" s="57"/>
      <c r="E176" s="57"/>
      <c r="F176" s="57"/>
      <c r="G176" s="57"/>
      <c r="H176" s="94">
        <f>IF(H175=0,0,H177/H175)</f>
        <v>0</v>
      </c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94">
        <f>IF(U175=0,0,U177/U175)</f>
        <v>0</v>
      </c>
      <c r="V176" s="57"/>
      <c r="W176" s="57"/>
    </row>
    <row r="177" spans="1:23" s="23" customFormat="1" ht="14.25">
      <c r="A177" s="193"/>
      <c r="B177" s="30" t="s">
        <v>17</v>
      </c>
      <c r="C177" s="22" t="s">
        <v>2</v>
      </c>
      <c r="D177" s="104">
        <f>D175*D176</f>
        <v>0</v>
      </c>
      <c r="E177" s="104">
        <f>E175*E176</f>
        <v>0</v>
      </c>
      <c r="F177" s="104">
        <f>F175*F176</f>
        <v>0</v>
      </c>
      <c r="G177" s="104">
        <f>G175*G176</f>
        <v>0</v>
      </c>
      <c r="H177" s="94">
        <f>SUM(D177:G177)</f>
        <v>0</v>
      </c>
      <c r="I177" s="104">
        <f aca="true" t="shared" si="64" ref="I177:T177">I175*I176</f>
        <v>0</v>
      </c>
      <c r="J177" s="104">
        <f t="shared" si="64"/>
        <v>0</v>
      </c>
      <c r="K177" s="104">
        <f t="shared" si="64"/>
        <v>0</v>
      </c>
      <c r="L177" s="104">
        <f t="shared" si="64"/>
        <v>0</v>
      </c>
      <c r="M177" s="104">
        <f t="shared" si="64"/>
        <v>0</v>
      </c>
      <c r="N177" s="104">
        <f t="shared" si="64"/>
        <v>0</v>
      </c>
      <c r="O177" s="104">
        <f t="shared" si="64"/>
        <v>0</v>
      </c>
      <c r="P177" s="104">
        <f t="shared" si="64"/>
        <v>0</v>
      </c>
      <c r="Q177" s="104">
        <f t="shared" si="64"/>
        <v>0</v>
      </c>
      <c r="R177" s="104">
        <f t="shared" si="64"/>
        <v>0</v>
      </c>
      <c r="S177" s="104">
        <f t="shared" si="64"/>
        <v>0</v>
      </c>
      <c r="T177" s="104">
        <f t="shared" si="64"/>
        <v>0</v>
      </c>
      <c r="U177" s="94">
        <f>SUM(I177:T177)</f>
        <v>0</v>
      </c>
      <c r="V177" s="104">
        <f>V175*V176</f>
        <v>0</v>
      </c>
      <c r="W177" s="104">
        <f>W175*W176</f>
        <v>0</v>
      </c>
    </row>
    <row r="178" spans="1:23" s="23" customFormat="1" ht="14.25">
      <c r="A178" s="193"/>
      <c r="B178" s="30" t="s">
        <v>61</v>
      </c>
      <c r="C178" s="22" t="s">
        <v>62</v>
      </c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8">
        <f>IF(U177=0,0,(I178*I177+J178*J177+K178*K177+L178*L177+M177*M178+N177*N178+O177*O178+P177*P178+Q177*Q178+R177*R178+S177*S178+T177*T178)/U177)</f>
        <v>0</v>
      </c>
      <c r="V178" s="57"/>
      <c r="W178" s="57"/>
    </row>
    <row r="179" spans="1:23" s="23" customFormat="1" ht="14.25">
      <c r="A179" s="193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</row>
    <row r="180" spans="1:23" s="23" customFormat="1" ht="15">
      <c r="A180" s="193"/>
      <c r="B180" s="93" t="s">
        <v>18</v>
      </c>
      <c r="C180" s="95"/>
      <c r="D180" s="65">
        <f aca="true" t="shared" si="65" ref="D180:W180">D174</f>
        <v>9</v>
      </c>
      <c r="E180" s="65">
        <f t="shared" si="65"/>
        <v>10</v>
      </c>
      <c r="F180" s="65">
        <f t="shared" si="65"/>
        <v>11</v>
      </c>
      <c r="G180" s="65">
        <f t="shared" si="65"/>
        <v>12</v>
      </c>
      <c r="H180" s="65">
        <f t="shared" si="65"/>
        <v>2013</v>
      </c>
      <c r="I180" s="65">
        <f t="shared" si="65"/>
        <v>1</v>
      </c>
      <c r="J180" s="65">
        <f t="shared" si="65"/>
        <v>2</v>
      </c>
      <c r="K180" s="65">
        <f t="shared" si="65"/>
        <v>3</v>
      </c>
      <c r="L180" s="65">
        <f t="shared" si="65"/>
        <v>4</v>
      </c>
      <c r="M180" s="65">
        <f t="shared" si="65"/>
        <v>5</v>
      </c>
      <c r="N180" s="65">
        <f t="shared" si="65"/>
        <v>6</v>
      </c>
      <c r="O180" s="65">
        <f t="shared" si="65"/>
        <v>7</v>
      </c>
      <c r="P180" s="65">
        <f t="shared" si="65"/>
        <v>8</v>
      </c>
      <c r="Q180" s="65">
        <f t="shared" si="65"/>
        <v>9</v>
      </c>
      <c r="R180" s="65">
        <f t="shared" si="65"/>
        <v>10</v>
      </c>
      <c r="S180" s="65">
        <f t="shared" si="65"/>
        <v>11</v>
      </c>
      <c r="T180" s="65">
        <f t="shared" si="65"/>
        <v>12</v>
      </c>
      <c r="U180" s="65">
        <f t="shared" si="65"/>
        <v>2014</v>
      </c>
      <c r="V180" s="65">
        <f t="shared" si="65"/>
        <v>2015</v>
      </c>
      <c r="W180" s="65">
        <f t="shared" si="65"/>
        <v>2016</v>
      </c>
    </row>
    <row r="181" spans="1:23" s="23" customFormat="1" ht="14.25">
      <c r="A181" s="193"/>
      <c r="B181" s="30" t="s">
        <v>16</v>
      </c>
      <c r="C181" s="22" t="s">
        <v>19</v>
      </c>
      <c r="D181" s="57"/>
      <c r="E181" s="57"/>
      <c r="F181" s="57"/>
      <c r="G181" s="57"/>
      <c r="H181" s="94">
        <f>IF(SUM(D181:G181)=0,0,AVERAGE(D181:G181))</f>
        <v>0</v>
      </c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94">
        <f>IF(SUM(I181:T181)=0,0,AVERAGE(I181:T181))</f>
        <v>0</v>
      </c>
      <c r="V181" s="57"/>
      <c r="W181" s="57"/>
    </row>
    <row r="182" spans="1:23" s="23" customFormat="1" ht="14.25">
      <c r="A182" s="193"/>
      <c r="B182" s="30" t="s">
        <v>20</v>
      </c>
      <c r="C182" s="16" t="s">
        <v>106</v>
      </c>
      <c r="D182" s="57"/>
      <c r="E182" s="57"/>
      <c r="F182" s="57"/>
      <c r="G182" s="57"/>
      <c r="H182" s="94">
        <f>IF(H181=0,0,H183/H181)</f>
        <v>0</v>
      </c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94">
        <f>IF(U181=0,0,U183/U181)</f>
        <v>0</v>
      </c>
      <c r="V182" s="57"/>
      <c r="W182" s="57"/>
    </row>
    <row r="183" spans="1:23" s="23" customFormat="1" ht="14.25">
      <c r="A183" s="193"/>
      <c r="B183" s="30" t="s">
        <v>17</v>
      </c>
      <c r="C183" s="22" t="s">
        <v>2</v>
      </c>
      <c r="D183" s="104">
        <f>D181*D182</f>
        <v>0</v>
      </c>
      <c r="E183" s="104">
        <f>E181*E182</f>
        <v>0</v>
      </c>
      <c r="F183" s="104">
        <f>F181*F182</f>
        <v>0</v>
      </c>
      <c r="G183" s="104">
        <f>G181*G182</f>
        <v>0</v>
      </c>
      <c r="H183" s="94">
        <f>SUM(D183:G183)</f>
        <v>0</v>
      </c>
      <c r="I183" s="104">
        <f aca="true" t="shared" si="66" ref="I183:T183">I181*I182</f>
        <v>0</v>
      </c>
      <c r="J183" s="104">
        <f t="shared" si="66"/>
        <v>0</v>
      </c>
      <c r="K183" s="104">
        <f t="shared" si="66"/>
        <v>0</v>
      </c>
      <c r="L183" s="104">
        <f t="shared" si="66"/>
        <v>0</v>
      </c>
      <c r="M183" s="104">
        <f t="shared" si="66"/>
        <v>0</v>
      </c>
      <c r="N183" s="104">
        <f t="shared" si="66"/>
        <v>0</v>
      </c>
      <c r="O183" s="104">
        <f t="shared" si="66"/>
        <v>0</v>
      </c>
      <c r="P183" s="104">
        <f t="shared" si="66"/>
        <v>0</v>
      </c>
      <c r="Q183" s="104">
        <f t="shared" si="66"/>
        <v>0</v>
      </c>
      <c r="R183" s="104">
        <f t="shared" si="66"/>
        <v>0</v>
      </c>
      <c r="S183" s="104">
        <f t="shared" si="66"/>
        <v>0</v>
      </c>
      <c r="T183" s="104">
        <f t="shared" si="66"/>
        <v>0</v>
      </c>
      <c r="U183" s="94">
        <f>SUM(I183:T183)</f>
        <v>0</v>
      </c>
      <c r="V183" s="104">
        <f>V181*V182</f>
        <v>0</v>
      </c>
      <c r="W183" s="104">
        <f>W181*W182</f>
        <v>0</v>
      </c>
    </row>
    <row r="184" spans="1:23" s="23" customFormat="1" ht="14.25">
      <c r="A184" s="194"/>
      <c r="B184" s="30" t="s">
        <v>61</v>
      </c>
      <c r="C184" s="22" t="s">
        <v>62</v>
      </c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8">
        <f>IF(U183=0,0,(I184*I183+J184*J183+K184*K183+L184*L183+M183*M184+N183*N184+O183*O184+P183*P184+Q183*Q184+R183*R184+S183*S184+T183*T184)/U183)</f>
        <v>0</v>
      </c>
      <c r="V184" s="57"/>
      <c r="W184" s="57"/>
    </row>
    <row r="185" spans="1:23" s="23" customFormat="1" ht="18.75" customHeight="1">
      <c r="A185" s="68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</row>
    <row r="186" spans="1:23" s="23" customFormat="1" ht="15">
      <c r="A186" s="96"/>
      <c r="B186" s="69" t="s">
        <v>90</v>
      </c>
      <c r="C186" s="60"/>
      <c r="D186" s="90">
        <f>SUM(D154,D160,D166,D171,D177,D183)</f>
        <v>0</v>
      </c>
      <c r="E186" s="90">
        <f aca="true" t="shared" si="67" ref="E186:W186">SUM(E154,E160,E166,E171,E177,E183)</f>
        <v>0</v>
      </c>
      <c r="F186" s="90">
        <f t="shared" si="67"/>
        <v>0</v>
      </c>
      <c r="G186" s="90">
        <f t="shared" si="67"/>
        <v>0</v>
      </c>
      <c r="H186" s="90">
        <f t="shared" si="67"/>
        <v>0</v>
      </c>
      <c r="I186" s="90">
        <f t="shared" si="67"/>
        <v>0</v>
      </c>
      <c r="J186" s="90">
        <f t="shared" si="67"/>
        <v>0</v>
      </c>
      <c r="K186" s="90">
        <f t="shared" si="67"/>
        <v>0</v>
      </c>
      <c r="L186" s="90">
        <f t="shared" si="67"/>
        <v>0</v>
      </c>
      <c r="M186" s="90">
        <f t="shared" si="67"/>
        <v>0</v>
      </c>
      <c r="N186" s="90">
        <f t="shared" si="67"/>
        <v>0</v>
      </c>
      <c r="O186" s="90">
        <f t="shared" si="67"/>
        <v>0</v>
      </c>
      <c r="P186" s="90">
        <f t="shared" si="67"/>
        <v>0</v>
      </c>
      <c r="Q186" s="90">
        <f t="shared" si="67"/>
        <v>0</v>
      </c>
      <c r="R186" s="90">
        <f t="shared" si="67"/>
        <v>0</v>
      </c>
      <c r="S186" s="90">
        <f t="shared" si="67"/>
        <v>0</v>
      </c>
      <c r="T186" s="90">
        <f t="shared" si="67"/>
        <v>0</v>
      </c>
      <c r="U186" s="90">
        <f t="shared" si="67"/>
        <v>0</v>
      </c>
      <c r="V186" s="90">
        <f t="shared" si="67"/>
        <v>0</v>
      </c>
      <c r="W186" s="90">
        <f t="shared" si="67"/>
        <v>0</v>
      </c>
    </row>
    <row r="187" spans="1:23" s="23" customFormat="1" ht="14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s="23" customFormat="1" ht="14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s="23" customFormat="1" ht="20.25" customHeight="1">
      <c r="A189" s="191" t="s">
        <v>66</v>
      </c>
      <c r="B189" s="44" t="s">
        <v>25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</row>
    <row r="190" spans="1:23" s="23" customFormat="1" ht="15">
      <c r="A190" s="191"/>
      <c r="B190" s="93" t="s">
        <v>18</v>
      </c>
      <c r="C190" s="95"/>
      <c r="D190" s="65">
        <f>D163</f>
        <v>9</v>
      </c>
      <c r="E190" s="65">
        <f>E163</f>
        <v>10</v>
      </c>
      <c r="F190" s="65">
        <f>F163</f>
        <v>11</v>
      </c>
      <c r="G190" s="65">
        <f>G163</f>
        <v>12</v>
      </c>
      <c r="H190" s="65">
        <f>H163</f>
        <v>2013</v>
      </c>
      <c r="I190" s="65">
        <f aca="true" t="shared" si="68" ref="I190:W190">I163</f>
        <v>1</v>
      </c>
      <c r="J190" s="65">
        <f t="shared" si="68"/>
        <v>2</v>
      </c>
      <c r="K190" s="65">
        <f t="shared" si="68"/>
        <v>3</v>
      </c>
      <c r="L190" s="65">
        <f t="shared" si="68"/>
        <v>4</v>
      </c>
      <c r="M190" s="65">
        <f t="shared" si="68"/>
        <v>5</v>
      </c>
      <c r="N190" s="65">
        <f t="shared" si="68"/>
        <v>6</v>
      </c>
      <c r="O190" s="65">
        <f t="shared" si="68"/>
        <v>7</v>
      </c>
      <c r="P190" s="65">
        <f t="shared" si="68"/>
        <v>8</v>
      </c>
      <c r="Q190" s="65">
        <f t="shared" si="68"/>
        <v>9</v>
      </c>
      <c r="R190" s="65">
        <f t="shared" si="68"/>
        <v>10</v>
      </c>
      <c r="S190" s="65">
        <f t="shared" si="68"/>
        <v>11</v>
      </c>
      <c r="T190" s="65">
        <f t="shared" si="68"/>
        <v>12</v>
      </c>
      <c r="U190" s="65">
        <f t="shared" si="68"/>
        <v>2014</v>
      </c>
      <c r="V190" s="65">
        <f t="shared" si="68"/>
        <v>2015</v>
      </c>
      <c r="W190" s="65">
        <f t="shared" si="68"/>
        <v>2016</v>
      </c>
    </row>
    <row r="191" spans="1:23" s="23" customFormat="1" ht="14.25">
      <c r="A191" s="191"/>
      <c r="B191" s="30" t="s">
        <v>16</v>
      </c>
      <c r="C191" s="22" t="s">
        <v>19</v>
      </c>
      <c r="D191" s="57"/>
      <c r="E191" s="57"/>
      <c r="F191" s="57"/>
      <c r="G191" s="57"/>
      <c r="H191" s="94">
        <f>IF(SUM(D191:G191)=0,0,AVERAGE(D191:G191))</f>
        <v>0</v>
      </c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94">
        <f>IF(SUM(I191:T191)=0,0,AVERAGE(I191:T191))</f>
        <v>0</v>
      </c>
      <c r="V191" s="57"/>
      <c r="W191" s="57"/>
    </row>
    <row r="192" spans="1:23" s="23" customFormat="1" ht="14.25">
      <c r="A192" s="191"/>
      <c r="B192" s="30" t="s">
        <v>20</v>
      </c>
      <c r="C192" s="16" t="s">
        <v>106</v>
      </c>
      <c r="D192" s="57"/>
      <c r="E192" s="57"/>
      <c r="F192" s="57"/>
      <c r="G192" s="57"/>
      <c r="H192" s="94">
        <f>IF(H191=0,0,H193/H191)</f>
        <v>0</v>
      </c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94">
        <f>IF(U191=0,0,U193/U191)</f>
        <v>0</v>
      </c>
      <c r="V192" s="57"/>
      <c r="W192" s="57"/>
    </row>
    <row r="193" spans="1:23" s="23" customFormat="1" ht="14.25">
      <c r="A193" s="191"/>
      <c r="B193" s="30" t="s">
        <v>17</v>
      </c>
      <c r="C193" s="22" t="s">
        <v>2</v>
      </c>
      <c r="D193" s="104">
        <f>D191*D192</f>
        <v>0</v>
      </c>
      <c r="E193" s="104">
        <f>E191*E192</f>
        <v>0</v>
      </c>
      <c r="F193" s="104">
        <f>F191*F192</f>
        <v>0</v>
      </c>
      <c r="G193" s="104">
        <f>G191*G192</f>
        <v>0</v>
      </c>
      <c r="H193" s="94">
        <f>SUM(D193:G193)</f>
        <v>0</v>
      </c>
      <c r="I193" s="104">
        <f aca="true" t="shared" si="69" ref="I193:T193">I191*I192</f>
        <v>0</v>
      </c>
      <c r="J193" s="104">
        <f t="shared" si="69"/>
        <v>0</v>
      </c>
      <c r="K193" s="104">
        <f t="shared" si="69"/>
        <v>0</v>
      </c>
      <c r="L193" s="104">
        <f t="shared" si="69"/>
        <v>0</v>
      </c>
      <c r="M193" s="104">
        <f t="shared" si="69"/>
        <v>0</v>
      </c>
      <c r="N193" s="104">
        <f t="shared" si="69"/>
        <v>0</v>
      </c>
      <c r="O193" s="104">
        <f t="shared" si="69"/>
        <v>0</v>
      </c>
      <c r="P193" s="104">
        <f t="shared" si="69"/>
        <v>0</v>
      </c>
      <c r="Q193" s="104">
        <f t="shared" si="69"/>
        <v>0</v>
      </c>
      <c r="R193" s="104">
        <f t="shared" si="69"/>
        <v>0</v>
      </c>
      <c r="S193" s="104">
        <f t="shared" si="69"/>
        <v>0</v>
      </c>
      <c r="T193" s="104">
        <f t="shared" si="69"/>
        <v>0</v>
      </c>
      <c r="U193" s="94">
        <f>SUM(I193:T193)</f>
        <v>0</v>
      </c>
      <c r="V193" s="104">
        <f>V191*V192</f>
        <v>0</v>
      </c>
      <c r="W193" s="104">
        <f>W191*W192</f>
        <v>0</v>
      </c>
    </row>
    <row r="194" spans="1:23" s="23" customFormat="1" ht="14.25">
      <c r="A194" s="191"/>
      <c r="B194" s="30" t="s">
        <v>61</v>
      </c>
      <c r="C194" s="22" t="s">
        <v>62</v>
      </c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8">
        <f>IF(U193=0,0,(I194*I193+J194*J193+K194*K193+L194*L193+M193*M194+N193*N194+O193*O194+P193*P194+Q193*Q194+R193*R194+S193*S194+T193*T194)/U193)</f>
        <v>0</v>
      </c>
      <c r="V194" s="57"/>
      <c r="W194" s="57"/>
    </row>
    <row r="195" spans="1:23" s="23" customFormat="1" ht="14.25">
      <c r="A195" s="191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</row>
    <row r="196" spans="1:23" s="23" customFormat="1" ht="15">
      <c r="A196" s="191"/>
      <c r="B196" s="93" t="s">
        <v>18</v>
      </c>
      <c r="C196" s="95"/>
      <c r="D196" s="65">
        <f>D190</f>
        <v>9</v>
      </c>
      <c r="E196" s="65">
        <f>E190</f>
        <v>10</v>
      </c>
      <c r="F196" s="65">
        <f>F190</f>
        <v>11</v>
      </c>
      <c r="G196" s="65">
        <f>G190</f>
        <v>12</v>
      </c>
      <c r="H196" s="65">
        <f>H190</f>
        <v>2013</v>
      </c>
      <c r="I196" s="65">
        <f aca="true" t="shared" si="70" ref="I196:W196">I190</f>
        <v>1</v>
      </c>
      <c r="J196" s="65">
        <f t="shared" si="70"/>
        <v>2</v>
      </c>
      <c r="K196" s="65">
        <f t="shared" si="70"/>
        <v>3</v>
      </c>
      <c r="L196" s="65">
        <f t="shared" si="70"/>
        <v>4</v>
      </c>
      <c r="M196" s="65">
        <f t="shared" si="70"/>
        <v>5</v>
      </c>
      <c r="N196" s="65">
        <f t="shared" si="70"/>
        <v>6</v>
      </c>
      <c r="O196" s="65">
        <f t="shared" si="70"/>
        <v>7</v>
      </c>
      <c r="P196" s="65">
        <f t="shared" si="70"/>
        <v>8</v>
      </c>
      <c r="Q196" s="65">
        <f t="shared" si="70"/>
        <v>9</v>
      </c>
      <c r="R196" s="65">
        <f t="shared" si="70"/>
        <v>10</v>
      </c>
      <c r="S196" s="65">
        <f t="shared" si="70"/>
        <v>11</v>
      </c>
      <c r="T196" s="65">
        <f t="shared" si="70"/>
        <v>12</v>
      </c>
      <c r="U196" s="65">
        <f t="shared" si="70"/>
        <v>2014</v>
      </c>
      <c r="V196" s="65">
        <f t="shared" si="70"/>
        <v>2015</v>
      </c>
      <c r="W196" s="65">
        <f t="shared" si="70"/>
        <v>2016</v>
      </c>
    </row>
    <row r="197" spans="1:23" s="23" customFormat="1" ht="14.25">
      <c r="A197" s="191"/>
      <c r="B197" s="30" t="s">
        <v>16</v>
      </c>
      <c r="C197" s="22" t="s">
        <v>19</v>
      </c>
      <c r="D197" s="57"/>
      <c r="E197" s="57"/>
      <c r="F197" s="57"/>
      <c r="G197" s="57"/>
      <c r="H197" s="94">
        <f>IF(SUM(D197:G197)=0,0,AVERAGE(D197:G197))</f>
        <v>0</v>
      </c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94">
        <f>IF(SUM(I197:T197)=0,0,AVERAGE(I197:T197))</f>
        <v>0</v>
      </c>
      <c r="V197" s="57"/>
      <c r="W197" s="57"/>
    </row>
    <row r="198" spans="1:23" s="23" customFormat="1" ht="14.25">
      <c r="A198" s="191"/>
      <c r="B198" s="30" t="s">
        <v>20</v>
      </c>
      <c r="C198" s="16" t="s">
        <v>106</v>
      </c>
      <c r="D198" s="57"/>
      <c r="E198" s="57"/>
      <c r="F198" s="57"/>
      <c r="G198" s="57"/>
      <c r="H198" s="94">
        <f>IF(H197=0,0,H199/H197)</f>
        <v>0</v>
      </c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94">
        <f>IF(U197=0,0,U199/U197)</f>
        <v>0</v>
      </c>
      <c r="V198" s="57"/>
      <c r="W198" s="57"/>
    </row>
    <row r="199" spans="1:23" s="23" customFormat="1" ht="14.25">
      <c r="A199" s="191"/>
      <c r="B199" s="30" t="s">
        <v>17</v>
      </c>
      <c r="C199" s="22" t="s">
        <v>2</v>
      </c>
      <c r="D199" s="104">
        <f>D197*D198</f>
        <v>0</v>
      </c>
      <c r="E199" s="104">
        <f>E197*E198</f>
        <v>0</v>
      </c>
      <c r="F199" s="104">
        <f>F197*F198</f>
        <v>0</v>
      </c>
      <c r="G199" s="104">
        <f>G197*G198</f>
        <v>0</v>
      </c>
      <c r="H199" s="94">
        <f>SUM(D199:G199)</f>
        <v>0</v>
      </c>
      <c r="I199" s="104">
        <f aca="true" t="shared" si="71" ref="I199:T199">I197*I198</f>
        <v>0</v>
      </c>
      <c r="J199" s="104">
        <f t="shared" si="71"/>
        <v>0</v>
      </c>
      <c r="K199" s="104">
        <f t="shared" si="71"/>
        <v>0</v>
      </c>
      <c r="L199" s="104">
        <f t="shared" si="71"/>
        <v>0</v>
      </c>
      <c r="M199" s="104">
        <f t="shared" si="71"/>
        <v>0</v>
      </c>
      <c r="N199" s="104">
        <f t="shared" si="71"/>
        <v>0</v>
      </c>
      <c r="O199" s="104">
        <f t="shared" si="71"/>
        <v>0</v>
      </c>
      <c r="P199" s="104">
        <f t="shared" si="71"/>
        <v>0</v>
      </c>
      <c r="Q199" s="104">
        <f t="shared" si="71"/>
        <v>0</v>
      </c>
      <c r="R199" s="104">
        <f t="shared" si="71"/>
        <v>0</v>
      </c>
      <c r="S199" s="104">
        <f t="shared" si="71"/>
        <v>0</v>
      </c>
      <c r="T199" s="104">
        <f t="shared" si="71"/>
        <v>0</v>
      </c>
      <c r="U199" s="94">
        <f>SUM(I199:T199)</f>
        <v>0</v>
      </c>
      <c r="V199" s="104">
        <f>V197*V198</f>
        <v>0</v>
      </c>
      <c r="W199" s="104">
        <f>W197*W198</f>
        <v>0</v>
      </c>
    </row>
    <row r="200" spans="1:23" s="23" customFormat="1" ht="14.25">
      <c r="A200" s="191"/>
      <c r="B200" s="30" t="s">
        <v>61</v>
      </c>
      <c r="C200" s="22" t="s">
        <v>62</v>
      </c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8">
        <f>IF(U199=0,0,(I200*I199+J200*J199+K200*K199+L200*L199+M199*M200+N199*N200+O199*O200+P199*P200+Q199*Q200+R199*R200+S199*S200+T199*T200)/U199)</f>
        <v>0</v>
      </c>
      <c r="V200" s="57"/>
      <c r="W200" s="57"/>
    </row>
    <row r="201" spans="1:23" s="23" customFormat="1" ht="14.25">
      <c r="A201" s="191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</row>
    <row r="202" spans="1:23" s="23" customFormat="1" ht="15">
      <c r="A202" s="191"/>
      <c r="B202" s="93" t="s">
        <v>18</v>
      </c>
      <c r="C202" s="95"/>
      <c r="D202" s="65">
        <f>D196</f>
        <v>9</v>
      </c>
      <c r="E202" s="65">
        <f>E196</f>
        <v>10</v>
      </c>
      <c r="F202" s="65">
        <f>F196</f>
        <v>11</v>
      </c>
      <c r="G202" s="65">
        <f>G196</f>
        <v>12</v>
      </c>
      <c r="H202" s="65">
        <f>H196</f>
        <v>2013</v>
      </c>
      <c r="I202" s="65">
        <f aca="true" t="shared" si="72" ref="I202:W202">I196</f>
        <v>1</v>
      </c>
      <c r="J202" s="65">
        <f t="shared" si="72"/>
        <v>2</v>
      </c>
      <c r="K202" s="65">
        <f t="shared" si="72"/>
        <v>3</v>
      </c>
      <c r="L202" s="65">
        <f t="shared" si="72"/>
        <v>4</v>
      </c>
      <c r="M202" s="65">
        <f t="shared" si="72"/>
        <v>5</v>
      </c>
      <c r="N202" s="65">
        <f t="shared" si="72"/>
        <v>6</v>
      </c>
      <c r="O202" s="65">
        <f t="shared" si="72"/>
        <v>7</v>
      </c>
      <c r="P202" s="65">
        <f t="shared" si="72"/>
        <v>8</v>
      </c>
      <c r="Q202" s="65">
        <f t="shared" si="72"/>
        <v>9</v>
      </c>
      <c r="R202" s="65">
        <f t="shared" si="72"/>
        <v>10</v>
      </c>
      <c r="S202" s="65">
        <f t="shared" si="72"/>
        <v>11</v>
      </c>
      <c r="T202" s="65">
        <f t="shared" si="72"/>
        <v>12</v>
      </c>
      <c r="U202" s="65">
        <f t="shared" si="72"/>
        <v>2014</v>
      </c>
      <c r="V202" s="65">
        <f t="shared" si="72"/>
        <v>2015</v>
      </c>
      <c r="W202" s="65">
        <f t="shared" si="72"/>
        <v>2016</v>
      </c>
    </row>
    <row r="203" spans="1:23" s="23" customFormat="1" ht="14.25">
      <c r="A203" s="191"/>
      <c r="B203" s="30" t="s">
        <v>16</v>
      </c>
      <c r="C203" s="22" t="s">
        <v>19</v>
      </c>
      <c r="D203" s="57"/>
      <c r="E203" s="57"/>
      <c r="F203" s="57"/>
      <c r="G203" s="57"/>
      <c r="H203" s="94">
        <f>IF(SUM(D203:G203)=0,0,AVERAGE(D203:G203))</f>
        <v>0</v>
      </c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94">
        <f>IF(SUM(I203:T203)=0,0,AVERAGE(I203:T203))</f>
        <v>0</v>
      </c>
      <c r="V203" s="57"/>
      <c r="W203" s="57"/>
    </row>
    <row r="204" spans="1:23" s="23" customFormat="1" ht="14.25">
      <c r="A204" s="191"/>
      <c r="B204" s="30" t="s">
        <v>20</v>
      </c>
      <c r="C204" s="16" t="s">
        <v>106</v>
      </c>
      <c r="D204" s="57"/>
      <c r="E204" s="57"/>
      <c r="F204" s="57"/>
      <c r="G204" s="57"/>
      <c r="H204" s="94">
        <f>IF(H203=0,0,H205/H203)</f>
        <v>0</v>
      </c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94">
        <f>IF(U203=0,0,U205/U203)</f>
        <v>0</v>
      </c>
      <c r="V204" s="57"/>
      <c r="W204" s="57"/>
    </row>
    <row r="205" spans="1:23" s="23" customFormat="1" ht="14.25">
      <c r="A205" s="191"/>
      <c r="B205" s="30" t="s">
        <v>17</v>
      </c>
      <c r="C205" s="22" t="s">
        <v>2</v>
      </c>
      <c r="D205" s="104">
        <f>D203*D204</f>
        <v>0</v>
      </c>
      <c r="E205" s="104">
        <f>E203*E204</f>
        <v>0</v>
      </c>
      <c r="F205" s="104">
        <f>F203*F204</f>
        <v>0</v>
      </c>
      <c r="G205" s="104">
        <f>G203*G204</f>
        <v>0</v>
      </c>
      <c r="H205" s="94">
        <f>SUM(D205:G205)</f>
        <v>0</v>
      </c>
      <c r="I205" s="104">
        <f aca="true" t="shared" si="73" ref="I205:T205">I203*I204</f>
        <v>0</v>
      </c>
      <c r="J205" s="104">
        <f t="shared" si="73"/>
        <v>0</v>
      </c>
      <c r="K205" s="104">
        <f t="shared" si="73"/>
        <v>0</v>
      </c>
      <c r="L205" s="104">
        <f t="shared" si="73"/>
        <v>0</v>
      </c>
      <c r="M205" s="104">
        <f t="shared" si="73"/>
        <v>0</v>
      </c>
      <c r="N205" s="104">
        <f t="shared" si="73"/>
        <v>0</v>
      </c>
      <c r="O205" s="104">
        <f t="shared" si="73"/>
        <v>0</v>
      </c>
      <c r="P205" s="104">
        <f t="shared" si="73"/>
        <v>0</v>
      </c>
      <c r="Q205" s="104">
        <f t="shared" si="73"/>
        <v>0</v>
      </c>
      <c r="R205" s="104">
        <f t="shared" si="73"/>
        <v>0</v>
      </c>
      <c r="S205" s="104">
        <f t="shared" si="73"/>
        <v>0</v>
      </c>
      <c r="T205" s="104">
        <f t="shared" si="73"/>
        <v>0</v>
      </c>
      <c r="U205" s="94">
        <f>SUM(I205:T205)</f>
        <v>0</v>
      </c>
      <c r="V205" s="104">
        <f>V203*V204</f>
        <v>0</v>
      </c>
      <c r="W205" s="104">
        <f>W203*W204</f>
        <v>0</v>
      </c>
    </row>
    <row r="206" spans="1:23" s="23" customFormat="1" ht="14.25">
      <c r="A206" s="191"/>
      <c r="B206" s="30" t="s">
        <v>61</v>
      </c>
      <c r="C206" s="22" t="s">
        <v>62</v>
      </c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8">
        <f>IF(U205=0,0,(I206*I205+J206*J205+K206*K205+L206*L205+M205*M206+N205*N206+O205*O206+P205*P206+Q205*Q206+R205*R206+S205*S206+T205*T206)/U205)</f>
        <v>0</v>
      </c>
      <c r="V206" s="57"/>
      <c r="W206" s="57"/>
    </row>
    <row r="207" spans="1:23" s="23" customFormat="1" ht="14.25">
      <c r="A207" s="68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</row>
    <row r="208" spans="1:23" s="23" customFormat="1" ht="15">
      <c r="A208" s="96"/>
      <c r="B208" s="69" t="s">
        <v>26</v>
      </c>
      <c r="C208" s="60"/>
      <c r="D208" s="90">
        <f>SUM(D193,D199,D205)</f>
        <v>0</v>
      </c>
      <c r="E208" s="90">
        <f>SUM(E193,E199,E205)</f>
        <v>0</v>
      </c>
      <c r="F208" s="90">
        <f>SUM(F193,F199,F205)</f>
        <v>0</v>
      </c>
      <c r="G208" s="90">
        <f>SUM(G193,G199,G205)</f>
        <v>0</v>
      </c>
      <c r="H208" s="90">
        <f>SUM(H193,H199,H205)</f>
        <v>0</v>
      </c>
      <c r="I208" s="90">
        <f aca="true" t="shared" si="74" ref="I208:W208">SUM(I193,I199,I205)</f>
        <v>0</v>
      </c>
      <c r="J208" s="90">
        <f t="shared" si="74"/>
        <v>0</v>
      </c>
      <c r="K208" s="90">
        <f t="shared" si="74"/>
        <v>0</v>
      </c>
      <c r="L208" s="90">
        <f t="shared" si="74"/>
        <v>0</v>
      </c>
      <c r="M208" s="90">
        <f t="shared" si="74"/>
        <v>0</v>
      </c>
      <c r="N208" s="90">
        <f t="shared" si="74"/>
        <v>0</v>
      </c>
      <c r="O208" s="90">
        <f t="shared" si="74"/>
        <v>0</v>
      </c>
      <c r="P208" s="90">
        <f t="shared" si="74"/>
        <v>0</v>
      </c>
      <c r="Q208" s="90">
        <f t="shared" si="74"/>
        <v>0</v>
      </c>
      <c r="R208" s="90">
        <f t="shared" si="74"/>
        <v>0</v>
      </c>
      <c r="S208" s="90">
        <f t="shared" si="74"/>
        <v>0</v>
      </c>
      <c r="T208" s="90">
        <f t="shared" si="74"/>
        <v>0</v>
      </c>
      <c r="U208" s="90">
        <f t="shared" si="74"/>
        <v>0</v>
      </c>
      <c r="V208" s="90">
        <f t="shared" si="74"/>
        <v>0</v>
      </c>
      <c r="W208" s="90">
        <f t="shared" si="74"/>
        <v>0</v>
      </c>
    </row>
    <row r="209" spans="1:23" s="23" customFormat="1" ht="14.25">
      <c r="A209" s="36"/>
      <c r="B209" s="10"/>
      <c r="C209" s="10"/>
      <c r="D209" s="30"/>
      <c r="E209" s="30"/>
      <c r="F209" s="30"/>
      <c r="G209" s="30"/>
      <c r="H209" s="3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s="23" customFormat="1" ht="14.25">
      <c r="A210" s="36"/>
      <c r="B210" s="10"/>
      <c r="C210" s="10"/>
      <c r="D210" s="30"/>
      <c r="E210" s="30"/>
      <c r="F210" s="30"/>
      <c r="G210" s="30"/>
      <c r="H210" s="3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s="23" customFormat="1" ht="20.25" customHeight="1">
      <c r="A211" s="191" t="s">
        <v>58</v>
      </c>
      <c r="B211" s="44" t="s">
        <v>70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</row>
    <row r="212" spans="1:23" s="23" customFormat="1" ht="15">
      <c r="A212" s="191"/>
      <c r="B212" s="93" t="s">
        <v>18</v>
      </c>
      <c r="C212" s="95"/>
      <c r="D212" s="65">
        <f>D202</f>
        <v>9</v>
      </c>
      <c r="E212" s="65">
        <f>E202</f>
        <v>10</v>
      </c>
      <c r="F212" s="65">
        <f>F202</f>
        <v>11</v>
      </c>
      <c r="G212" s="65">
        <f>G202</f>
        <v>12</v>
      </c>
      <c r="H212" s="65">
        <f>H202</f>
        <v>2013</v>
      </c>
      <c r="I212" s="65">
        <f aca="true" t="shared" si="75" ref="I212:W212">I202</f>
        <v>1</v>
      </c>
      <c r="J212" s="65">
        <f t="shared" si="75"/>
        <v>2</v>
      </c>
      <c r="K212" s="65">
        <f t="shared" si="75"/>
        <v>3</v>
      </c>
      <c r="L212" s="65">
        <f t="shared" si="75"/>
        <v>4</v>
      </c>
      <c r="M212" s="65">
        <f t="shared" si="75"/>
        <v>5</v>
      </c>
      <c r="N212" s="65">
        <f t="shared" si="75"/>
        <v>6</v>
      </c>
      <c r="O212" s="65">
        <f t="shared" si="75"/>
        <v>7</v>
      </c>
      <c r="P212" s="65">
        <f t="shared" si="75"/>
        <v>8</v>
      </c>
      <c r="Q212" s="65">
        <f t="shared" si="75"/>
        <v>9</v>
      </c>
      <c r="R212" s="65">
        <f t="shared" si="75"/>
        <v>10</v>
      </c>
      <c r="S212" s="65">
        <f t="shared" si="75"/>
        <v>11</v>
      </c>
      <c r="T212" s="65">
        <f t="shared" si="75"/>
        <v>12</v>
      </c>
      <c r="U212" s="65">
        <f t="shared" si="75"/>
        <v>2014</v>
      </c>
      <c r="V212" s="65">
        <f t="shared" si="75"/>
        <v>2015</v>
      </c>
      <c r="W212" s="65">
        <f t="shared" si="75"/>
        <v>2016</v>
      </c>
    </row>
    <row r="213" spans="1:23" s="23" customFormat="1" ht="14.25">
      <c r="A213" s="191"/>
      <c r="B213" s="30" t="s">
        <v>16</v>
      </c>
      <c r="C213" s="22" t="s">
        <v>19</v>
      </c>
      <c r="D213" s="57"/>
      <c r="E213" s="57"/>
      <c r="F213" s="57"/>
      <c r="G213" s="57"/>
      <c r="H213" s="94">
        <f>IF(SUM(D213:G213)=0,0,AVERAGE(D213:G213))</f>
        <v>0</v>
      </c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94">
        <f>IF(SUM(I213:T213)=0,0,AVERAGE(I213:T213))</f>
        <v>0</v>
      </c>
      <c r="V213" s="57"/>
      <c r="W213" s="57"/>
    </row>
    <row r="214" spans="1:23" s="23" customFormat="1" ht="14.25">
      <c r="A214" s="191"/>
      <c r="B214" s="30" t="s">
        <v>20</v>
      </c>
      <c r="C214" s="16" t="s">
        <v>106</v>
      </c>
      <c r="D214" s="57"/>
      <c r="E214" s="57"/>
      <c r="F214" s="57"/>
      <c r="G214" s="57"/>
      <c r="H214" s="94">
        <f>IF(H213=0,0,H215/H213)</f>
        <v>0</v>
      </c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94">
        <f>IF(U213=0,0,U215/U213)</f>
        <v>0</v>
      </c>
      <c r="V214" s="57"/>
      <c r="W214" s="57"/>
    </row>
    <row r="215" spans="1:23" s="23" customFormat="1" ht="14.25">
      <c r="A215" s="191"/>
      <c r="B215" s="30" t="s">
        <v>17</v>
      </c>
      <c r="C215" s="22" t="s">
        <v>2</v>
      </c>
      <c r="D215" s="104">
        <f>D213*D214</f>
        <v>0</v>
      </c>
      <c r="E215" s="104">
        <f>E213*E214</f>
        <v>0</v>
      </c>
      <c r="F215" s="104">
        <f>F213*F214</f>
        <v>0</v>
      </c>
      <c r="G215" s="104">
        <f>G213*G214</f>
        <v>0</v>
      </c>
      <c r="H215" s="94">
        <f>SUM(D215:G215)</f>
        <v>0</v>
      </c>
      <c r="I215" s="104">
        <f aca="true" t="shared" si="76" ref="I215:T215">I213*I214</f>
        <v>0</v>
      </c>
      <c r="J215" s="104">
        <f t="shared" si="76"/>
        <v>0</v>
      </c>
      <c r="K215" s="104">
        <f t="shared" si="76"/>
        <v>0</v>
      </c>
      <c r="L215" s="104">
        <f t="shared" si="76"/>
        <v>0</v>
      </c>
      <c r="M215" s="104">
        <f t="shared" si="76"/>
        <v>0</v>
      </c>
      <c r="N215" s="104">
        <f t="shared" si="76"/>
        <v>0</v>
      </c>
      <c r="O215" s="104">
        <f t="shared" si="76"/>
        <v>0</v>
      </c>
      <c r="P215" s="104">
        <f t="shared" si="76"/>
        <v>0</v>
      </c>
      <c r="Q215" s="104">
        <f t="shared" si="76"/>
        <v>0</v>
      </c>
      <c r="R215" s="104">
        <f t="shared" si="76"/>
        <v>0</v>
      </c>
      <c r="S215" s="104">
        <f t="shared" si="76"/>
        <v>0</v>
      </c>
      <c r="T215" s="104">
        <f t="shared" si="76"/>
        <v>0</v>
      </c>
      <c r="U215" s="94">
        <f>SUM(I215:T215)</f>
        <v>0</v>
      </c>
      <c r="V215" s="104">
        <f>V213*V214</f>
        <v>0</v>
      </c>
      <c r="W215" s="104">
        <f>W213*W214</f>
        <v>0</v>
      </c>
    </row>
    <row r="216" spans="1:23" s="23" customFormat="1" ht="14.25">
      <c r="A216" s="191"/>
      <c r="B216" s="30" t="s">
        <v>61</v>
      </c>
      <c r="C216" s="22" t="s">
        <v>62</v>
      </c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8">
        <f>IF(U215=0,0,(I216*I215+J216*J215+K216*K215+L216*L215+M215*M216+N215*N216+O215*O216+P215*P216+Q215*Q216+R215*R216+S215*S216+T215*T216)/U215)</f>
        <v>0</v>
      </c>
      <c r="V216" s="57"/>
      <c r="W216" s="57"/>
    </row>
    <row r="217" spans="1:23" s="23" customFormat="1" ht="14.25">
      <c r="A217" s="191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</row>
    <row r="218" spans="1:23" s="23" customFormat="1" ht="15">
      <c r="A218" s="191"/>
      <c r="B218" s="93" t="s">
        <v>18</v>
      </c>
      <c r="C218" s="95"/>
      <c r="D218" s="65">
        <f>D212</f>
        <v>9</v>
      </c>
      <c r="E218" s="65">
        <f>E212</f>
        <v>10</v>
      </c>
      <c r="F218" s="65">
        <f>F212</f>
        <v>11</v>
      </c>
      <c r="G218" s="65">
        <f>G212</f>
        <v>12</v>
      </c>
      <c r="H218" s="65">
        <f>H212</f>
        <v>2013</v>
      </c>
      <c r="I218" s="65">
        <f aca="true" t="shared" si="77" ref="I218:W218">I212</f>
        <v>1</v>
      </c>
      <c r="J218" s="65">
        <f t="shared" si="77"/>
        <v>2</v>
      </c>
      <c r="K218" s="65">
        <f t="shared" si="77"/>
        <v>3</v>
      </c>
      <c r="L218" s="65">
        <f t="shared" si="77"/>
        <v>4</v>
      </c>
      <c r="M218" s="65">
        <f t="shared" si="77"/>
        <v>5</v>
      </c>
      <c r="N218" s="65">
        <f t="shared" si="77"/>
        <v>6</v>
      </c>
      <c r="O218" s="65">
        <f t="shared" si="77"/>
        <v>7</v>
      </c>
      <c r="P218" s="65">
        <f t="shared" si="77"/>
        <v>8</v>
      </c>
      <c r="Q218" s="65">
        <f t="shared" si="77"/>
        <v>9</v>
      </c>
      <c r="R218" s="65">
        <f t="shared" si="77"/>
        <v>10</v>
      </c>
      <c r="S218" s="65">
        <f t="shared" si="77"/>
        <v>11</v>
      </c>
      <c r="T218" s="65">
        <f t="shared" si="77"/>
        <v>12</v>
      </c>
      <c r="U218" s="65">
        <f t="shared" si="77"/>
        <v>2014</v>
      </c>
      <c r="V218" s="65">
        <f t="shared" si="77"/>
        <v>2015</v>
      </c>
      <c r="W218" s="65">
        <f t="shared" si="77"/>
        <v>2016</v>
      </c>
    </row>
    <row r="219" spans="1:23" s="23" customFormat="1" ht="14.25">
      <c r="A219" s="191"/>
      <c r="B219" s="30" t="s">
        <v>16</v>
      </c>
      <c r="C219" s="22" t="s">
        <v>19</v>
      </c>
      <c r="D219" s="57"/>
      <c r="E219" s="57"/>
      <c r="F219" s="57"/>
      <c r="G219" s="57"/>
      <c r="H219" s="94">
        <f>IF(SUM(D219:G219)=0,0,AVERAGE(D219:G219))</f>
        <v>0</v>
      </c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94">
        <f>IF(SUM(I219:T219)=0,0,AVERAGE(I219:T219))</f>
        <v>0</v>
      </c>
      <c r="V219" s="57"/>
      <c r="W219" s="57"/>
    </row>
    <row r="220" spans="1:23" s="23" customFormat="1" ht="14.25">
      <c r="A220" s="191"/>
      <c r="B220" s="30" t="s">
        <v>20</v>
      </c>
      <c r="C220" s="16" t="s">
        <v>106</v>
      </c>
      <c r="D220" s="57"/>
      <c r="E220" s="57"/>
      <c r="F220" s="57"/>
      <c r="G220" s="57"/>
      <c r="H220" s="94">
        <f>IF(H219=0,0,H221/H219)</f>
        <v>0</v>
      </c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94">
        <f>IF(U219=0,0,U221/U219)</f>
        <v>0</v>
      </c>
      <c r="V220" s="57"/>
      <c r="W220" s="57"/>
    </row>
    <row r="221" spans="1:23" s="23" customFormat="1" ht="14.25">
      <c r="A221" s="191"/>
      <c r="B221" s="30" t="s">
        <v>17</v>
      </c>
      <c r="C221" s="22" t="s">
        <v>2</v>
      </c>
      <c r="D221" s="104">
        <f>D219*D220</f>
        <v>0</v>
      </c>
      <c r="E221" s="104">
        <f>E219*E220</f>
        <v>0</v>
      </c>
      <c r="F221" s="104">
        <f>F219*F220</f>
        <v>0</v>
      </c>
      <c r="G221" s="104">
        <f>G219*G220</f>
        <v>0</v>
      </c>
      <c r="H221" s="94">
        <f>SUM(D221:G221)</f>
        <v>0</v>
      </c>
      <c r="I221" s="104">
        <f aca="true" t="shared" si="78" ref="I221:T221">I219*I220</f>
        <v>0</v>
      </c>
      <c r="J221" s="104">
        <f t="shared" si="78"/>
        <v>0</v>
      </c>
      <c r="K221" s="104">
        <f t="shared" si="78"/>
        <v>0</v>
      </c>
      <c r="L221" s="104">
        <f t="shared" si="78"/>
        <v>0</v>
      </c>
      <c r="M221" s="104">
        <f t="shared" si="78"/>
        <v>0</v>
      </c>
      <c r="N221" s="104">
        <f t="shared" si="78"/>
        <v>0</v>
      </c>
      <c r="O221" s="104">
        <f t="shared" si="78"/>
        <v>0</v>
      </c>
      <c r="P221" s="104">
        <f t="shared" si="78"/>
        <v>0</v>
      </c>
      <c r="Q221" s="104">
        <f t="shared" si="78"/>
        <v>0</v>
      </c>
      <c r="R221" s="104">
        <f t="shared" si="78"/>
        <v>0</v>
      </c>
      <c r="S221" s="104">
        <f t="shared" si="78"/>
        <v>0</v>
      </c>
      <c r="T221" s="104">
        <f t="shared" si="78"/>
        <v>0</v>
      </c>
      <c r="U221" s="94">
        <f>SUM(I221:T221)</f>
        <v>0</v>
      </c>
      <c r="V221" s="104">
        <f>V219*V220</f>
        <v>0</v>
      </c>
      <c r="W221" s="104">
        <f>W219*W220</f>
        <v>0</v>
      </c>
    </row>
    <row r="222" spans="1:23" s="23" customFormat="1" ht="14.25">
      <c r="A222" s="191"/>
      <c r="B222" s="30" t="s">
        <v>61</v>
      </c>
      <c r="C222" s="22" t="s">
        <v>62</v>
      </c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8">
        <f>IF(U221=0,0,(I222*I221+J222*J221+K222*K221+L222*L221+M221*M222+N221*N222+O221*O222+P221*P222+Q221*Q222+R221*R222+S221*S222+T221*T222)/U221)</f>
        <v>0</v>
      </c>
      <c r="V222" s="57"/>
      <c r="W222" s="57"/>
    </row>
    <row r="223" spans="1:23" s="23" customFormat="1" ht="14.25">
      <c r="A223" s="191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</row>
    <row r="224" spans="1:23" s="23" customFormat="1" ht="15">
      <c r="A224" s="191"/>
      <c r="B224" s="93" t="s">
        <v>18</v>
      </c>
      <c r="C224" s="95"/>
      <c r="D224" s="65">
        <f>D218</f>
        <v>9</v>
      </c>
      <c r="E224" s="65">
        <f>E218</f>
        <v>10</v>
      </c>
      <c r="F224" s="65">
        <f>F218</f>
        <v>11</v>
      </c>
      <c r="G224" s="65">
        <f>G218</f>
        <v>12</v>
      </c>
      <c r="H224" s="65">
        <f>H218</f>
        <v>2013</v>
      </c>
      <c r="I224" s="65">
        <f aca="true" t="shared" si="79" ref="I224:W224">I218</f>
        <v>1</v>
      </c>
      <c r="J224" s="65">
        <f t="shared" si="79"/>
        <v>2</v>
      </c>
      <c r="K224" s="65">
        <f t="shared" si="79"/>
        <v>3</v>
      </c>
      <c r="L224" s="65">
        <f t="shared" si="79"/>
        <v>4</v>
      </c>
      <c r="M224" s="65">
        <f t="shared" si="79"/>
        <v>5</v>
      </c>
      <c r="N224" s="65">
        <f t="shared" si="79"/>
        <v>6</v>
      </c>
      <c r="O224" s="65">
        <f t="shared" si="79"/>
        <v>7</v>
      </c>
      <c r="P224" s="65">
        <f t="shared" si="79"/>
        <v>8</v>
      </c>
      <c r="Q224" s="65">
        <f t="shared" si="79"/>
        <v>9</v>
      </c>
      <c r="R224" s="65">
        <f t="shared" si="79"/>
        <v>10</v>
      </c>
      <c r="S224" s="65">
        <f t="shared" si="79"/>
        <v>11</v>
      </c>
      <c r="T224" s="65">
        <f t="shared" si="79"/>
        <v>12</v>
      </c>
      <c r="U224" s="65">
        <f t="shared" si="79"/>
        <v>2014</v>
      </c>
      <c r="V224" s="65">
        <f t="shared" si="79"/>
        <v>2015</v>
      </c>
      <c r="W224" s="65">
        <f t="shared" si="79"/>
        <v>2016</v>
      </c>
    </row>
    <row r="225" spans="1:23" s="23" customFormat="1" ht="14.25">
      <c r="A225" s="191"/>
      <c r="B225" s="30" t="s">
        <v>16</v>
      </c>
      <c r="C225" s="22" t="s">
        <v>19</v>
      </c>
      <c r="D225" s="57"/>
      <c r="E225" s="57"/>
      <c r="F225" s="57"/>
      <c r="G225" s="57"/>
      <c r="H225" s="94">
        <f>IF(SUM(D225:G225)=0,0,AVERAGE(D225:G225))</f>
        <v>0</v>
      </c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94">
        <f>IF(SUM(I225:T225)=0,0,AVERAGE(I225:T225))</f>
        <v>0</v>
      </c>
      <c r="V225" s="57"/>
      <c r="W225" s="57"/>
    </row>
    <row r="226" spans="1:23" s="23" customFormat="1" ht="14.25">
      <c r="A226" s="191"/>
      <c r="B226" s="30" t="s">
        <v>20</v>
      </c>
      <c r="C226" s="16" t="s">
        <v>106</v>
      </c>
      <c r="D226" s="57"/>
      <c r="E226" s="57"/>
      <c r="F226" s="57"/>
      <c r="G226" s="57"/>
      <c r="H226" s="94">
        <f>IF(H225=0,0,H227/H225)</f>
        <v>0</v>
      </c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94">
        <f>IF(U225=0,0,U227/U225)</f>
        <v>0</v>
      </c>
      <c r="V226" s="57"/>
      <c r="W226" s="57"/>
    </row>
    <row r="227" spans="1:23" s="23" customFormat="1" ht="14.25">
      <c r="A227" s="191"/>
      <c r="B227" s="30" t="s">
        <v>17</v>
      </c>
      <c r="C227" s="22" t="s">
        <v>2</v>
      </c>
      <c r="D227" s="104">
        <f>D225*D226</f>
        <v>0</v>
      </c>
      <c r="E227" s="104">
        <f>E225*E226</f>
        <v>0</v>
      </c>
      <c r="F227" s="104">
        <f>F225*F226</f>
        <v>0</v>
      </c>
      <c r="G227" s="104">
        <f>G225*G226</f>
        <v>0</v>
      </c>
      <c r="H227" s="94">
        <f>SUM(D227:G227)</f>
        <v>0</v>
      </c>
      <c r="I227" s="104">
        <f aca="true" t="shared" si="80" ref="I227:T227">I225*I226</f>
        <v>0</v>
      </c>
      <c r="J227" s="104">
        <f t="shared" si="80"/>
        <v>0</v>
      </c>
      <c r="K227" s="104">
        <f t="shared" si="80"/>
        <v>0</v>
      </c>
      <c r="L227" s="104">
        <f t="shared" si="80"/>
        <v>0</v>
      </c>
      <c r="M227" s="104">
        <f t="shared" si="80"/>
        <v>0</v>
      </c>
      <c r="N227" s="104">
        <f t="shared" si="80"/>
        <v>0</v>
      </c>
      <c r="O227" s="104">
        <f t="shared" si="80"/>
        <v>0</v>
      </c>
      <c r="P227" s="104">
        <f t="shared" si="80"/>
        <v>0</v>
      </c>
      <c r="Q227" s="104">
        <f t="shared" si="80"/>
        <v>0</v>
      </c>
      <c r="R227" s="104">
        <f t="shared" si="80"/>
        <v>0</v>
      </c>
      <c r="S227" s="104">
        <f t="shared" si="80"/>
        <v>0</v>
      </c>
      <c r="T227" s="104">
        <f t="shared" si="80"/>
        <v>0</v>
      </c>
      <c r="U227" s="94">
        <f>SUM(I227:T227)</f>
        <v>0</v>
      </c>
      <c r="V227" s="104">
        <f>V225*V226</f>
        <v>0</v>
      </c>
      <c r="W227" s="104">
        <f>W225*W226</f>
        <v>0</v>
      </c>
    </row>
    <row r="228" spans="1:23" s="23" customFormat="1" ht="14.25">
      <c r="A228" s="191"/>
      <c r="B228" s="30" t="s">
        <v>61</v>
      </c>
      <c r="C228" s="22" t="s">
        <v>62</v>
      </c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8">
        <f>IF(U227=0,0,(I228*I227+J228*J227+K228*K227+L228*L227+M227*M228+N227*N228+O227*O228+P227*P228+Q227*Q228+R227*R228+S227*S228+T227*T228)/U227)</f>
        <v>0</v>
      </c>
      <c r="V228" s="57"/>
      <c r="W228" s="57"/>
    </row>
    <row r="229" spans="1:23" s="23" customFormat="1" ht="14.25">
      <c r="A229" s="68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</row>
    <row r="230" spans="1:23" s="23" customFormat="1" ht="15">
      <c r="A230" s="96"/>
      <c r="B230" s="69" t="s">
        <v>97</v>
      </c>
      <c r="C230" s="60"/>
      <c r="D230" s="90">
        <f>SUM(D215,D221,D227)</f>
        <v>0</v>
      </c>
      <c r="E230" s="90">
        <f>SUM(E215,E221,E227)</f>
        <v>0</v>
      </c>
      <c r="F230" s="90">
        <f>SUM(F215,F221,F227)</f>
        <v>0</v>
      </c>
      <c r="G230" s="90">
        <f>SUM(G215,G221,G227)</f>
        <v>0</v>
      </c>
      <c r="H230" s="90">
        <f>SUM(H215,H221,H227)</f>
        <v>0</v>
      </c>
      <c r="I230" s="90">
        <f aca="true" t="shared" si="81" ref="I230:W230">SUM(I215,I221,I227)</f>
        <v>0</v>
      </c>
      <c r="J230" s="90">
        <f t="shared" si="81"/>
        <v>0</v>
      </c>
      <c r="K230" s="90">
        <f t="shared" si="81"/>
        <v>0</v>
      </c>
      <c r="L230" s="90">
        <f t="shared" si="81"/>
        <v>0</v>
      </c>
      <c r="M230" s="90">
        <f t="shared" si="81"/>
        <v>0</v>
      </c>
      <c r="N230" s="90">
        <f t="shared" si="81"/>
        <v>0</v>
      </c>
      <c r="O230" s="90">
        <f t="shared" si="81"/>
        <v>0</v>
      </c>
      <c r="P230" s="90">
        <f t="shared" si="81"/>
        <v>0</v>
      </c>
      <c r="Q230" s="90">
        <f t="shared" si="81"/>
        <v>0</v>
      </c>
      <c r="R230" s="90">
        <f t="shared" si="81"/>
        <v>0</v>
      </c>
      <c r="S230" s="90">
        <f t="shared" si="81"/>
        <v>0</v>
      </c>
      <c r="T230" s="90">
        <f t="shared" si="81"/>
        <v>0</v>
      </c>
      <c r="U230" s="90">
        <f t="shared" si="81"/>
        <v>0</v>
      </c>
      <c r="V230" s="90">
        <f t="shared" si="81"/>
        <v>0</v>
      </c>
      <c r="W230" s="90">
        <f t="shared" si="81"/>
        <v>0</v>
      </c>
    </row>
    <row r="231" spans="1:23" s="23" customFormat="1" ht="14.25">
      <c r="A231" s="10"/>
      <c r="B231" s="10"/>
      <c r="C231" s="10"/>
      <c r="D231" s="30"/>
      <c r="E231" s="30"/>
      <c r="F231" s="30"/>
      <c r="G231" s="30"/>
      <c r="H231" s="3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s="23" customFormat="1" ht="20.25" customHeight="1">
      <c r="A232" s="191" t="s">
        <v>66</v>
      </c>
      <c r="B232" s="44" t="s">
        <v>74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</row>
    <row r="233" spans="1:23" s="23" customFormat="1" ht="15">
      <c r="A233" s="191"/>
      <c r="B233" s="93" t="s">
        <v>18</v>
      </c>
      <c r="C233" s="95"/>
      <c r="D233" s="65">
        <f>D224</f>
        <v>9</v>
      </c>
      <c r="E233" s="65">
        <f>E224</f>
        <v>10</v>
      </c>
      <c r="F233" s="65">
        <f>F224</f>
        <v>11</v>
      </c>
      <c r="G233" s="65">
        <f>G224</f>
        <v>12</v>
      </c>
      <c r="H233" s="65">
        <f>H224</f>
        <v>2013</v>
      </c>
      <c r="I233" s="65">
        <f aca="true" t="shared" si="82" ref="I233:W233">I224</f>
        <v>1</v>
      </c>
      <c r="J233" s="65">
        <f t="shared" si="82"/>
        <v>2</v>
      </c>
      <c r="K233" s="65">
        <f t="shared" si="82"/>
        <v>3</v>
      </c>
      <c r="L233" s="65">
        <f t="shared" si="82"/>
        <v>4</v>
      </c>
      <c r="M233" s="65">
        <f t="shared" si="82"/>
        <v>5</v>
      </c>
      <c r="N233" s="65">
        <f t="shared" si="82"/>
        <v>6</v>
      </c>
      <c r="O233" s="65">
        <f t="shared" si="82"/>
        <v>7</v>
      </c>
      <c r="P233" s="65">
        <f t="shared" si="82"/>
        <v>8</v>
      </c>
      <c r="Q233" s="65">
        <f t="shared" si="82"/>
        <v>9</v>
      </c>
      <c r="R233" s="65">
        <f t="shared" si="82"/>
        <v>10</v>
      </c>
      <c r="S233" s="65">
        <f t="shared" si="82"/>
        <v>11</v>
      </c>
      <c r="T233" s="65">
        <f t="shared" si="82"/>
        <v>12</v>
      </c>
      <c r="U233" s="65">
        <f t="shared" si="82"/>
        <v>2014</v>
      </c>
      <c r="V233" s="65">
        <f t="shared" si="82"/>
        <v>2015</v>
      </c>
      <c r="W233" s="65">
        <f t="shared" si="82"/>
        <v>2016</v>
      </c>
    </row>
    <row r="234" spans="1:23" s="23" customFormat="1" ht="14.25">
      <c r="A234" s="191"/>
      <c r="B234" s="30" t="s">
        <v>16</v>
      </c>
      <c r="C234" s="22" t="s">
        <v>19</v>
      </c>
      <c r="D234" s="57"/>
      <c r="E234" s="57"/>
      <c r="F234" s="57"/>
      <c r="G234" s="57"/>
      <c r="H234" s="94">
        <f>IF(SUM(D234:G234)=0,0,AVERAGE(D234:G234))</f>
        <v>0</v>
      </c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94">
        <f>IF(SUM(I234:T234)=0,0,AVERAGE(I234:T234))</f>
        <v>0</v>
      </c>
      <c r="V234" s="57"/>
      <c r="W234" s="57"/>
    </row>
    <row r="235" spans="1:23" s="23" customFormat="1" ht="14.25">
      <c r="A235" s="191"/>
      <c r="B235" s="30" t="s">
        <v>20</v>
      </c>
      <c r="C235" s="16" t="s">
        <v>106</v>
      </c>
      <c r="D235" s="57"/>
      <c r="E235" s="57"/>
      <c r="F235" s="57"/>
      <c r="G235" s="57"/>
      <c r="H235" s="94">
        <f>IF(H234=0,0,H236/H234)</f>
        <v>0</v>
      </c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94">
        <f>IF(U234=0,0,U236/U234)</f>
        <v>0</v>
      </c>
      <c r="V235" s="57"/>
      <c r="W235" s="57"/>
    </row>
    <row r="236" spans="1:23" s="23" customFormat="1" ht="14.25">
      <c r="A236" s="191"/>
      <c r="B236" s="30" t="s">
        <v>17</v>
      </c>
      <c r="C236" s="22" t="s">
        <v>2</v>
      </c>
      <c r="D236" s="104">
        <f>D234*D235</f>
        <v>0</v>
      </c>
      <c r="E236" s="104">
        <f>E234*E235</f>
        <v>0</v>
      </c>
      <c r="F236" s="104">
        <f>F234*F235</f>
        <v>0</v>
      </c>
      <c r="G236" s="104">
        <f>G234*G235</f>
        <v>0</v>
      </c>
      <c r="H236" s="94">
        <f>SUM(D236:G236)</f>
        <v>0</v>
      </c>
      <c r="I236" s="104">
        <f aca="true" t="shared" si="83" ref="I236:T236">I234*I235</f>
        <v>0</v>
      </c>
      <c r="J236" s="104">
        <f t="shared" si="83"/>
        <v>0</v>
      </c>
      <c r="K236" s="104">
        <f t="shared" si="83"/>
        <v>0</v>
      </c>
      <c r="L236" s="104">
        <f t="shared" si="83"/>
        <v>0</v>
      </c>
      <c r="M236" s="104">
        <f t="shared" si="83"/>
        <v>0</v>
      </c>
      <c r="N236" s="104">
        <f t="shared" si="83"/>
        <v>0</v>
      </c>
      <c r="O236" s="104">
        <f t="shared" si="83"/>
        <v>0</v>
      </c>
      <c r="P236" s="104">
        <f t="shared" si="83"/>
        <v>0</v>
      </c>
      <c r="Q236" s="104">
        <f t="shared" si="83"/>
        <v>0</v>
      </c>
      <c r="R236" s="104">
        <f t="shared" si="83"/>
        <v>0</v>
      </c>
      <c r="S236" s="104">
        <f t="shared" si="83"/>
        <v>0</v>
      </c>
      <c r="T236" s="104">
        <f t="shared" si="83"/>
        <v>0</v>
      </c>
      <c r="U236" s="94">
        <f>SUM(I236:T236)</f>
        <v>0</v>
      </c>
      <c r="V236" s="104">
        <f>V234*V235</f>
        <v>0</v>
      </c>
      <c r="W236" s="104">
        <f>W234*W235</f>
        <v>0</v>
      </c>
    </row>
    <row r="237" spans="1:23" s="23" customFormat="1" ht="14.25">
      <c r="A237" s="191"/>
      <c r="B237" s="30" t="s">
        <v>61</v>
      </c>
      <c r="C237" s="22" t="s">
        <v>62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8">
        <f>IF(U236=0,0,(I237*I236+J237*J236+K237*K236+L237*L236+M236*M237+N236*N237+O236*O237+P236*P237+Q236*Q237+R236*R237+S236*S237+T236*T237)/U236)</f>
        <v>0</v>
      </c>
      <c r="V237" s="57"/>
      <c r="W237" s="57"/>
    </row>
    <row r="238" spans="1:23" s="23" customFormat="1" ht="14.25">
      <c r="A238" s="191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</row>
    <row r="239" spans="1:23" s="23" customFormat="1" ht="15">
      <c r="A239" s="191"/>
      <c r="B239" s="93" t="s">
        <v>18</v>
      </c>
      <c r="C239" s="95"/>
      <c r="D239" s="65">
        <f>D233</f>
        <v>9</v>
      </c>
      <c r="E239" s="65">
        <f>E233</f>
        <v>10</v>
      </c>
      <c r="F239" s="65">
        <f>F233</f>
        <v>11</v>
      </c>
      <c r="G239" s="65">
        <f>G233</f>
        <v>12</v>
      </c>
      <c r="H239" s="65">
        <f>H233</f>
        <v>2013</v>
      </c>
      <c r="I239" s="65">
        <f aca="true" t="shared" si="84" ref="I239:W239">I233</f>
        <v>1</v>
      </c>
      <c r="J239" s="65">
        <f t="shared" si="84"/>
        <v>2</v>
      </c>
      <c r="K239" s="65">
        <f t="shared" si="84"/>
        <v>3</v>
      </c>
      <c r="L239" s="65">
        <f t="shared" si="84"/>
        <v>4</v>
      </c>
      <c r="M239" s="65">
        <f t="shared" si="84"/>
        <v>5</v>
      </c>
      <c r="N239" s="65">
        <f t="shared" si="84"/>
        <v>6</v>
      </c>
      <c r="O239" s="65">
        <f t="shared" si="84"/>
        <v>7</v>
      </c>
      <c r="P239" s="65">
        <f t="shared" si="84"/>
        <v>8</v>
      </c>
      <c r="Q239" s="65">
        <f t="shared" si="84"/>
        <v>9</v>
      </c>
      <c r="R239" s="65">
        <f t="shared" si="84"/>
        <v>10</v>
      </c>
      <c r="S239" s="65">
        <f t="shared" si="84"/>
        <v>11</v>
      </c>
      <c r="T239" s="65">
        <f t="shared" si="84"/>
        <v>12</v>
      </c>
      <c r="U239" s="65">
        <f t="shared" si="84"/>
        <v>2014</v>
      </c>
      <c r="V239" s="65">
        <f t="shared" si="84"/>
        <v>2015</v>
      </c>
      <c r="W239" s="65">
        <f t="shared" si="84"/>
        <v>2016</v>
      </c>
    </row>
    <row r="240" spans="1:23" s="23" customFormat="1" ht="14.25">
      <c r="A240" s="191"/>
      <c r="B240" s="30" t="s">
        <v>16</v>
      </c>
      <c r="C240" s="22" t="s">
        <v>19</v>
      </c>
      <c r="D240" s="57"/>
      <c r="E240" s="57"/>
      <c r="F240" s="57"/>
      <c r="G240" s="57"/>
      <c r="H240" s="94">
        <f>IF(SUM(D240:G240)=0,0,AVERAGE(D240:G240))</f>
        <v>0</v>
      </c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94">
        <f>IF(SUM(I240:T240)=0,0,AVERAGE(I240:T240))</f>
        <v>0</v>
      </c>
      <c r="V240" s="57"/>
      <c r="W240" s="57"/>
    </row>
    <row r="241" spans="1:23" s="23" customFormat="1" ht="14.25">
      <c r="A241" s="191"/>
      <c r="B241" s="30" t="s">
        <v>20</v>
      </c>
      <c r="C241" s="16" t="s">
        <v>106</v>
      </c>
      <c r="D241" s="57"/>
      <c r="E241" s="57"/>
      <c r="F241" s="57"/>
      <c r="G241" s="57"/>
      <c r="H241" s="94">
        <f>IF(H240=0,0,H242/H240)</f>
        <v>0</v>
      </c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94">
        <f>IF(U240=0,0,U242/U240)</f>
        <v>0</v>
      </c>
      <c r="V241" s="57"/>
      <c r="W241" s="57"/>
    </row>
    <row r="242" spans="1:23" s="23" customFormat="1" ht="14.25">
      <c r="A242" s="191"/>
      <c r="B242" s="30" t="s">
        <v>17</v>
      </c>
      <c r="C242" s="22" t="s">
        <v>2</v>
      </c>
      <c r="D242" s="104">
        <f>D240*D241</f>
        <v>0</v>
      </c>
      <c r="E242" s="104">
        <f>E240*E241</f>
        <v>0</v>
      </c>
      <c r="F242" s="104">
        <f>F240*F241</f>
        <v>0</v>
      </c>
      <c r="G242" s="104">
        <f>G240*G241</f>
        <v>0</v>
      </c>
      <c r="H242" s="94">
        <f>SUM(D242:G242)</f>
        <v>0</v>
      </c>
      <c r="I242" s="104">
        <f aca="true" t="shared" si="85" ref="I242:T242">I240*I241</f>
        <v>0</v>
      </c>
      <c r="J242" s="104">
        <f t="shared" si="85"/>
        <v>0</v>
      </c>
      <c r="K242" s="104">
        <f t="shared" si="85"/>
        <v>0</v>
      </c>
      <c r="L242" s="104">
        <f t="shared" si="85"/>
        <v>0</v>
      </c>
      <c r="M242" s="104">
        <f t="shared" si="85"/>
        <v>0</v>
      </c>
      <c r="N242" s="104">
        <f t="shared" si="85"/>
        <v>0</v>
      </c>
      <c r="O242" s="104">
        <f t="shared" si="85"/>
        <v>0</v>
      </c>
      <c r="P242" s="104">
        <f t="shared" si="85"/>
        <v>0</v>
      </c>
      <c r="Q242" s="104">
        <f t="shared" si="85"/>
        <v>0</v>
      </c>
      <c r="R242" s="104">
        <f t="shared" si="85"/>
        <v>0</v>
      </c>
      <c r="S242" s="104">
        <f t="shared" si="85"/>
        <v>0</v>
      </c>
      <c r="T242" s="104">
        <f t="shared" si="85"/>
        <v>0</v>
      </c>
      <c r="U242" s="94">
        <f>SUM(I242:T242)</f>
        <v>0</v>
      </c>
      <c r="V242" s="104">
        <f>V240*V241</f>
        <v>0</v>
      </c>
      <c r="W242" s="104">
        <f>W240*W241</f>
        <v>0</v>
      </c>
    </row>
    <row r="243" spans="1:23" s="23" customFormat="1" ht="14.25">
      <c r="A243" s="191"/>
      <c r="B243" s="30" t="s">
        <v>61</v>
      </c>
      <c r="C243" s="22" t="s">
        <v>62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8">
        <f>IF(U242=0,0,(I243*I242+J243*J242+K243*K242+L243*L242+M242*M243+N242*N243+O242*O243+P242*P243+Q242*Q243+R242*R243+S242*S243+T242*T243)/U242)</f>
        <v>0</v>
      </c>
      <c r="V243" s="57"/>
      <c r="W243" s="57"/>
    </row>
    <row r="244" spans="1:23" s="23" customFormat="1" ht="14.25">
      <c r="A244" s="191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</row>
    <row r="245" spans="1:23" s="23" customFormat="1" ht="15">
      <c r="A245" s="191"/>
      <c r="B245" s="93" t="s">
        <v>18</v>
      </c>
      <c r="C245" s="95"/>
      <c r="D245" s="65">
        <f>D239</f>
        <v>9</v>
      </c>
      <c r="E245" s="65">
        <f>E239</f>
        <v>10</v>
      </c>
      <c r="F245" s="65">
        <f>F239</f>
        <v>11</v>
      </c>
      <c r="G245" s="65">
        <f>G239</f>
        <v>12</v>
      </c>
      <c r="H245" s="65">
        <f>H239</f>
        <v>2013</v>
      </c>
      <c r="I245" s="65">
        <f aca="true" t="shared" si="86" ref="I245:W245">I239</f>
        <v>1</v>
      </c>
      <c r="J245" s="65">
        <f t="shared" si="86"/>
        <v>2</v>
      </c>
      <c r="K245" s="65">
        <f t="shared" si="86"/>
        <v>3</v>
      </c>
      <c r="L245" s="65">
        <f t="shared" si="86"/>
        <v>4</v>
      </c>
      <c r="M245" s="65">
        <f t="shared" si="86"/>
        <v>5</v>
      </c>
      <c r="N245" s="65">
        <f t="shared" si="86"/>
        <v>6</v>
      </c>
      <c r="O245" s="65">
        <f t="shared" si="86"/>
        <v>7</v>
      </c>
      <c r="P245" s="65">
        <f t="shared" si="86"/>
        <v>8</v>
      </c>
      <c r="Q245" s="65">
        <f t="shared" si="86"/>
        <v>9</v>
      </c>
      <c r="R245" s="65">
        <f t="shared" si="86"/>
        <v>10</v>
      </c>
      <c r="S245" s="65">
        <f t="shared" si="86"/>
        <v>11</v>
      </c>
      <c r="T245" s="65">
        <f t="shared" si="86"/>
        <v>12</v>
      </c>
      <c r="U245" s="65">
        <f t="shared" si="86"/>
        <v>2014</v>
      </c>
      <c r="V245" s="65">
        <f t="shared" si="86"/>
        <v>2015</v>
      </c>
      <c r="W245" s="65">
        <f t="shared" si="86"/>
        <v>2016</v>
      </c>
    </row>
    <row r="246" spans="1:23" s="23" customFormat="1" ht="14.25">
      <c r="A246" s="191"/>
      <c r="B246" s="30" t="s">
        <v>16</v>
      </c>
      <c r="C246" s="22" t="s">
        <v>19</v>
      </c>
      <c r="D246" s="57"/>
      <c r="E246" s="57"/>
      <c r="F246" s="57"/>
      <c r="G246" s="57"/>
      <c r="H246" s="94">
        <f>IF(SUM(D246:G246)=0,0,AVERAGE(D246:G246))</f>
        <v>0</v>
      </c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94">
        <f>IF(SUM(I246:T246)=0,0,AVERAGE(I246:T246))</f>
        <v>0</v>
      </c>
      <c r="V246" s="57"/>
      <c r="W246" s="57"/>
    </row>
    <row r="247" spans="1:23" s="23" customFormat="1" ht="14.25">
      <c r="A247" s="191"/>
      <c r="B247" s="30" t="s">
        <v>20</v>
      </c>
      <c r="C247" s="16" t="s">
        <v>106</v>
      </c>
      <c r="D247" s="57"/>
      <c r="E247" s="57"/>
      <c r="F247" s="57"/>
      <c r="G247" s="57"/>
      <c r="H247" s="94">
        <f>IF(H246=0,0,H248/H246)</f>
        <v>0</v>
      </c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94">
        <f>IF(U246=0,0,U248/U246)</f>
        <v>0</v>
      </c>
      <c r="V247" s="57"/>
      <c r="W247" s="57"/>
    </row>
    <row r="248" spans="1:23" s="23" customFormat="1" ht="14.25">
      <c r="A248" s="191"/>
      <c r="B248" s="30" t="s">
        <v>17</v>
      </c>
      <c r="C248" s="22" t="s">
        <v>2</v>
      </c>
      <c r="D248" s="104">
        <f>D246*D247</f>
        <v>0</v>
      </c>
      <c r="E248" s="104">
        <f>E246*E247</f>
        <v>0</v>
      </c>
      <c r="F248" s="104">
        <f>F246*F247</f>
        <v>0</v>
      </c>
      <c r="G248" s="104">
        <f>G246*G247</f>
        <v>0</v>
      </c>
      <c r="H248" s="94">
        <f>SUM(D248:G248)</f>
        <v>0</v>
      </c>
      <c r="I248" s="104">
        <f aca="true" t="shared" si="87" ref="I248:T248">I246*I247</f>
        <v>0</v>
      </c>
      <c r="J248" s="104">
        <f t="shared" si="87"/>
        <v>0</v>
      </c>
      <c r="K248" s="104">
        <f t="shared" si="87"/>
        <v>0</v>
      </c>
      <c r="L248" s="104">
        <f t="shared" si="87"/>
        <v>0</v>
      </c>
      <c r="M248" s="104">
        <f t="shared" si="87"/>
        <v>0</v>
      </c>
      <c r="N248" s="104">
        <f t="shared" si="87"/>
        <v>0</v>
      </c>
      <c r="O248" s="104">
        <f t="shared" si="87"/>
        <v>0</v>
      </c>
      <c r="P248" s="104">
        <f t="shared" si="87"/>
        <v>0</v>
      </c>
      <c r="Q248" s="104">
        <f t="shared" si="87"/>
        <v>0</v>
      </c>
      <c r="R248" s="104">
        <f t="shared" si="87"/>
        <v>0</v>
      </c>
      <c r="S248" s="104">
        <f t="shared" si="87"/>
        <v>0</v>
      </c>
      <c r="T248" s="104">
        <f t="shared" si="87"/>
        <v>0</v>
      </c>
      <c r="U248" s="94">
        <f>SUM(I248:T248)</f>
        <v>0</v>
      </c>
      <c r="V248" s="104">
        <f>V246*V247</f>
        <v>0</v>
      </c>
      <c r="W248" s="104">
        <f>W246*W247</f>
        <v>0</v>
      </c>
    </row>
    <row r="249" spans="1:23" s="23" customFormat="1" ht="14.25">
      <c r="A249" s="191"/>
      <c r="B249" s="30" t="s">
        <v>61</v>
      </c>
      <c r="C249" s="22" t="s">
        <v>62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8">
        <f>IF(U248=0,0,(I249*I248+J249*J248+K249*K248+L249*L248+M248*M249+N248*N249+O248*O249+P248*P249+Q248*Q249+R248*R249+S248*S249+T248*T249)/U248)</f>
        <v>0</v>
      </c>
      <c r="V249" s="57"/>
      <c r="W249" s="57"/>
    </row>
    <row r="250" spans="1:23" s="23" customFormat="1" ht="14.25">
      <c r="A250" s="68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</row>
    <row r="251" spans="1:23" s="23" customFormat="1" ht="15">
      <c r="A251" s="96"/>
      <c r="B251" s="69" t="s">
        <v>98</v>
      </c>
      <c r="C251" s="60"/>
      <c r="D251" s="90">
        <f>SUM(D236,D242,D248)</f>
        <v>0</v>
      </c>
      <c r="E251" s="90">
        <f>SUM(E236,E242,E248)</f>
        <v>0</v>
      </c>
      <c r="F251" s="90">
        <f>SUM(F236,F242,F248)</f>
        <v>0</v>
      </c>
      <c r="G251" s="90">
        <f>SUM(G236,G242,G248)</f>
        <v>0</v>
      </c>
      <c r="H251" s="90">
        <f>SUM(H236,H242,H248)</f>
        <v>0</v>
      </c>
      <c r="I251" s="90">
        <f aca="true" t="shared" si="88" ref="I251:W251">SUM(I236,I242,I248)</f>
        <v>0</v>
      </c>
      <c r="J251" s="90">
        <f t="shared" si="88"/>
        <v>0</v>
      </c>
      <c r="K251" s="90">
        <f t="shared" si="88"/>
        <v>0</v>
      </c>
      <c r="L251" s="90">
        <f t="shared" si="88"/>
        <v>0</v>
      </c>
      <c r="M251" s="90">
        <f t="shared" si="88"/>
        <v>0</v>
      </c>
      <c r="N251" s="90">
        <f t="shared" si="88"/>
        <v>0</v>
      </c>
      <c r="O251" s="90">
        <f t="shared" si="88"/>
        <v>0</v>
      </c>
      <c r="P251" s="90">
        <f t="shared" si="88"/>
        <v>0</v>
      </c>
      <c r="Q251" s="90">
        <f t="shared" si="88"/>
        <v>0</v>
      </c>
      <c r="R251" s="90">
        <f t="shared" si="88"/>
        <v>0</v>
      </c>
      <c r="S251" s="90">
        <f t="shared" si="88"/>
        <v>0</v>
      </c>
      <c r="T251" s="90">
        <f t="shared" si="88"/>
        <v>0</v>
      </c>
      <c r="U251" s="90">
        <f t="shared" si="88"/>
        <v>0</v>
      </c>
      <c r="V251" s="90">
        <f t="shared" si="88"/>
        <v>0</v>
      </c>
      <c r="W251" s="90">
        <f t="shared" si="88"/>
        <v>0</v>
      </c>
    </row>
    <row r="252" spans="1:23" s="23" customFormat="1" ht="14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s="23" customFormat="1" ht="14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510" spans="2:24" ht="14.25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</row>
    <row r="511" spans="2:24" ht="14.25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</row>
    <row r="512" spans="2:24" ht="14.25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</row>
    <row r="513" spans="2:24" ht="14.25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</row>
    <row r="514" spans="2:24" ht="14.25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</row>
    <row r="515" spans="2:24" ht="14.25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</row>
    <row r="516" spans="2:24" ht="14.25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</row>
    <row r="517" spans="2:24" ht="14.25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</row>
    <row r="518" spans="2:24" ht="14.25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</row>
    <row r="519" spans="2:24" ht="14.25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</row>
    <row r="520" spans="2:24" ht="14.25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</row>
    <row r="521" spans="2:24" ht="14.25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</row>
    <row r="522" spans="2:24" ht="14.25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</row>
    <row r="523" spans="2:24" ht="14.25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</row>
    <row r="524" spans="2:24" ht="14.25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</row>
    <row r="525" spans="2:24" ht="14.25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</row>
    <row r="526" spans="2:24" ht="14.25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</row>
    <row r="527" spans="2:24" ht="14.25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</row>
    <row r="528" spans="2:24" ht="14.25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</row>
    <row r="529" spans="2:24" ht="14.25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</row>
    <row r="530" spans="2:24" ht="14.25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</row>
    <row r="531" spans="2:24" ht="14.25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</row>
    <row r="532" spans="2:24" ht="14.25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</row>
    <row r="533" spans="2:24" ht="14.25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</row>
    <row r="534" spans="2:24" ht="14.25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</row>
    <row r="535" spans="2:24" ht="14.25"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</row>
    <row r="536" spans="2:24" ht="14.25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</row>
    <row r="537" spans="2:24" ht="14.25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</row>
    <row r="538" spans="2:24" ht="14.25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</row>
    <row r="539" spans="2:24" ht="14.25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</row>
    <row r="540" spans="2:24" ht="14.25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</row>
    <row r="541" spans="2:24" ht="14.25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</row>
    <row r="542" spans="2:24" ht="14.25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</row>
    <row r="543" spans="2:24" ht="14.25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</row>
    <row r="544" spans="2:24" ht="14.25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</row>
    <row r="545" spans="2:24" ht="14.25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</row>
    <row r="546" spans="2:24" ht="14.25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</row>
    <row r="547" spans="2:24" ht="14.25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</row>
    <row r="548" spans="2:24" ht="14.25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</row>
    <row r="549" spans="2:24" ht="14.25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</row>
    <row r="550" spans="2:24" ht="14.25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</row>
    <row r="551" spans="2:24" ht="14.25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</row>
    <row r="552" spans="2:24" ht="14.25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</row>
    <row r="553" spans="2:24" ht="14.25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</row>
    <row r="554" spans="2:24" ht="14.25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</row>
    <row r="555" spans="2:24" ht="14.25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</row>
    <row r="556" spans="2:24" ht="14.25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</row>
    <row r="557" spans="2:24" ht="14.25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</row>
    <row r="558" spans="2:24" ht="14.25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</row>
    <row r="559" spans="2:24" ht="14.25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</row>
    <row r="560" spans="2:24" ht="14.25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</row>
    <row r="561" spans="2:24" ht="14.25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</row>
    <row r="562" spans="2:24" ht="14.25"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</row>
    <row r="563" spans="2:24" ht="14.25"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</row>
    <row r="564" spans="2:24" ht="14.25"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</row>
    <row r="565" spans="2:24" ht="14.25"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</row>
    <row r="566" spans="2:24" ht="14.25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</row>
    <row r="567" spans="2:24" ht="14.25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</row>
    <row r="568" spans="2:24" ht="14.25"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</row>
    <row r="569" spans="2:24" ht="14.25"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</row>
    <row r="570" spans="2:24" ht="14.25"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</row>
    <row r="571" spans="2:24" ht="14.25"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</row>
    <row r="572" spans="2:24" ht="14.25"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</row>
    <row r="573" spans="2:24" ht="14.25"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</row>
    <row r="574" spans="2:24" ht="14.25"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</row>
    <row r="575" spans="2:24" ht="14.25"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</row>
    <row r="576" spans="2:24" ht="14.25"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</row>
    <row r="577" spans="2:24" ht="14.25"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</row>
    <row r="578" spans="2:24" ht="14.25"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</row>
    <row r="579" spans="2:24" ht="14.25"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</row>
    <row r="580" spans="2:24" ht="14.25"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</row>
    <row r="581" spans="2:24" ht="14.25"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</row>
    <row r="582" spans="2:24" ht="14.25"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</row>
    <row r="583" spans="2:24" ht="14.25"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</row>
    <row r="584" spans="2:24" ht="14.25"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</row>
    <row r="585" spans="2:24" ht="14.25"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</row>
    <row r="586" spans="2:24" ht="14.25"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</row>
    <row r="587" spans="2:24" ht="14.25"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</row>
    <row r="588" spans="2:24" ht="14.25"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</row>
    <row r="589" spans="2:24" ht="14.25"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</row>
    <row r="590" spans="2:24" ht="14.25"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</row>
    <row r="591" spans="2:24" ht="14.25"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</row>
    <row r="592" spans="2:24" ht="14.25"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</row>
    <row r="593" spans="2:24" ht="14.25"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</row>
    <row r="594" spans="2:24" ht="14.25"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</row>
    <row r="595" spans="2:24" ht="14.25"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</row>
    <row r="596" spans="2:24" ht="14.25"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</row>
    <row r="597" spans="2:24" ht="14.25"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</row>
    <row r="598" spans="2:24" ht="14.25"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</row>
    <row r="599" spans="2:24" ht="14.25"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</row>
    <row r="600" spans="2:24" ht="14.25"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</row>
    <row r="601" spans="2:24" ht="14.25"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</row>
    <row r="602" spans="2:24" ht="14.25"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</row>
    <row r="603" spans="2:24" ht="14.25"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</row>
    <row r="604" spans="2:24" ht="14.25"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</row>
    <row r="605" spans="2:24" ht="14.25"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</row>
    <row r="606" spans="2:24" ht="14.25"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</row>
    <row r="607" spans="2:24" ht="14.25"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</row>
    <row r="608" spans="2:24" ht="14.25"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</row>
    <row r="609" spans="2:24" ht="14.25"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</row>
    <row r="610" spans="2:24" ht="14.25"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</row>
    <row r="611" spans="2:24" ht="14.25"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</row>
    <row r="612" spans="2:24" ht="14.25"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</row>
    <row r="613" spans="2:24" ht="14.25"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</row>
    <row r="614" spans="2:24" ht="14.25"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</row>
    <row r="615" spans="2:24" ht="14.25"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</row>
    <row r="616" spans="2:24" ht="14.25"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</row>
    <row r="617" spans="2:24" ht="14.25"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</row>
    <row r="618" spans="2:24" ht="14.25"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</row>
    <row r="619" spans="2:24" ht="14.25"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</row>
    <row r="620" spans="2:24" ht="14.25"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</row>
    <row r="621" spans="2:24" ht="14.25"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</row>
    <row r="622" spans="2:24" ht="14.25"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</row>
    <row r="623" spans="2:24" ht="14.25"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</row>
    <row r="624" spans="2:24" ht="14.25"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</row>
    <row r="625" spans="2:24" ht="14.25"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</row>
    <row r="626" spans="2:24" ht="14.25"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</row>
    <row r="627" spans="2:24" ht="14.25"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</row>
    <row r="628" spans="2:24" ht="14.25"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</row>
    <row r="629" spans="2:24" ht="14.25"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</row>
    <row r="630" spans="2:24" ht="14.25"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</row>
    <row r="631" spans="2:24" ht="14.25"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</row>
    <row r="632" spans="2:24" ht="14.25"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</row>
    <row r="633" spans="2:24" ht="14.25"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</row>
    <row r="634" spans="2:24" ht="14.25"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</row>
    <row r="635" spans="2:24" ht="14.25"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</row>
    <row r="636" spans="2:24" ht="14.25"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</row>
    <row r="637" spans="2:24" ht="14.25"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</row>
    <row r="638" spans="2:24" ht="14.25"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</row>
    <row r="639" spans="2:24" ht="14.25"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</row>
    <row r="640" spans="2:24" ht="14.25"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</row>
    <row r="641" spans="2:24" ht="14.25"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</row>
    <row r="642" spans="2:24" ht="14.25"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</row>
    <row r="643" spans="2:24" ht="14.25"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</row>
    <row r="644" spans="2:24" ht="14.25"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</row>
    <row r="645" spans="2:24" ht="14.25"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</row>
    <row r="646" spans="2:24" ht="14.25"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</row>
    <row r="647" spans="2:24" ht="14.25"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</row>
    <row r="648" spans="2:24" ht="14.25"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</row>
    <row r="649" spans="2:24" ht="14.25"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</row>
    <row r="650" spans="2:24" ht="14.25"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</row>
    <row r="651" spans="2:24" ht="14.25"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</row>
    <row r="652" spans="2:24" ht="14.25"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</row>
    <row r="653" spans="2:24" ht="14.25"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</row>
    <row r="654" spans="2:24" ht="14.25"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</row>
    <row r="655" spans="2:24" ht="14.25"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</row>
    <row r="656" spans="2:24" ht="14.25"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</row>
    <row r="657" spans="2:24" ht="14.25"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</row>
    <row r="658" spans="2:24" ht="14.25"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</row>
    <row r="659" spans="2:24" ht="14.25"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</row>
    <row r="660" spans="2:24" ht="14.25"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</row>
    <row r="661" spans="2:24" ht="14.25"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</row>
    <row r="662" spans="2:24" ht="14.25"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</row>
    <row r="663" spans="2:24" ht="14.25"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</row>
    <row r="664" spans="2:24" ht="14.25"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</row>
    <row r="665" spans="2:24" ht="14.25"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</row>
    <row r="666" spans="2:24" ht="14.25"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</row>
    <row r="667" spans="2:24" ht="14.25"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</row>
    <row r="668" spans="2:24" ht="14.25"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</row>
    <row r="669" spans="2:24" ht="14.25"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</row>
    <row r="670" spans="2:24" ht="14.25"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</row>
    <row r="671" spans="2:24" ht="14.25"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</row>
    <row r="672" spans="2:24" ht="14.25"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</row>
    <row r="673" spans="2:24" ht="14.25"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</row>
    <row r="674" spans="2:24" ht="14.25"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</row>
    <row r="675" spans="2:24" ht="14.25"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</row>
    <row r="676" spans="2:24" ht="14.25"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</row>
    <row r="677" spans="2:24" ht="14.25"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</row>
    <row r="678" spans="2:24" ht="14.25"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</row>
    <row r="679" spans="2:24" ht="14.25"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</row>
    <row r="680" spans="2:24" ht="14.25"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</row>
    <row r="681" spans="2:24" ht="14.25"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</row>
    <row r="682" spans="2:24" ht="14.25"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</row>
    <row r="683" spans="2:24" ht="14.25"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</row>
    <row r="684" spans="2:24" ht="14.25"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</row>
    <row r="685" spans="2:24" ht="14.25"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</row>
    <row r="686" spans="2:24" ht="14.25"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</row>
    <row r="687" spans="2:24" ht="14.25"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</row>
    <row r="688" spans="2:24" ht="14.25"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</row>
    <row r="689" spans="2:24" ht="14.25"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</row>
    <row r="690" spans="2:24" ht="14.25"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</row>
    <row r="691" spans="2:24" ht="14.25"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</row>
    <row r="692" spans="2:24" ht="14.25"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</row>
    <row r="693" spans="2:24" ht="14.25"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</row>
    <row r="694" spans="2:24" ht="14.25"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</row>
    <row r="695" spans="2:24" ht="14.25"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</row>
    <row r="696" spans="2:24" ht="14.25"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</row>
    <row r="697" spans="2:24" ht="14.25"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</row>
    <row r="698" spans="2:24" ht="14.25"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</row>
    <row r="699" spans="2:24" ht="14.25"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</row>
    <row r="700" spans="2:24" ht="14.25"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</row>
    <row r="701" spans="2:24" ht="14.25"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</row>
    <row r="702" spans="2:24" ht="14.25"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</row>
    <row r="703" spans="2:24" ht="14.25"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</row>
    <row r="704" spans="2:24" ht="14.25"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</row>
    <row r="705" spans="2:24" ht="14.25"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</row>
    <row r="706" spans="2:24" ht="14.25"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</row>
    <row r="707" spans="2:24" ht="14.25"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</row>
    <row r="708" spans="2:24" ht="14.25"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</row>
    <row r="709" spans="2:24" ht="14.25"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</row>
    <row r="710" spans="2:24" ht="14.25"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</row>
    <row r="711" spans="2:24" ht="14.25"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</row>
    <row r="712" spans="2:24" ht="14.25"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</row>
    <row r="713" spans="2:24" ht="14.25"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</row>
    <row r="714" spans="2:24" ht="14.25"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</row>
    <row r="715" spans="2:24" ht="14.25"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</row>
    <row r="716" spans="2:24" ht="14.25"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</row>
    <row r="717" spans="2:24" ht="14.25"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</row>
    <row r="718" spans="2:24" ht="14.25"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</row>
    <row r="719" spans="2:24" ht="14.25"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</row>
    <row r="720" spans="2:24" ht="14.25"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</row>
    <row r="721" spans="2:24" ht="14.25"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</row>
    <row r="722" spans="2:24" ht="14.25"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</row>
    <row r="723" spans="2:24" ht="14.25"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</row>
    <row r="724" spans="2:24" ht="14.25"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</row>
    <row r="725" spans="2:24" ht="14.25"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</row>
    <row r="726" spans="2:24" ht="14.25"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</row>
    <row r="727" spans="2:24" ht="14.25"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</row>
    <row r="728" spans="2:24" ht="14.25"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</row>
    <row r="729" spans="2:24" ht="14.25"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</row>
    <row r="730" spans="2:24" ht="14.25"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</row>
    <row r="731" spans="2:24" ht="14.25"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</row>
    <row r="732" spans="2:24" ht="14.25"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</row>
    <row r="733" spans="2:24" ht="14.25"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</row>
    <row r="734" spans="2:24" ht="14.25"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</row>
    <row r="735" spans="2:24" ht="14.25"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</row>
    <row r="736" spans="2:24" ht="14.25"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</row>
    <row r="737" spans="2:24" ht="14.25"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</row>
    <row r="738" spans="2:24" ht="14.25"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</row>
    <row r="739" spans="2:24" ht="14.25"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</row>
    <row r="740" spans="2:24" ht="14.25"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</row>
    <row r="741" spans="2:24" ht="14.25"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</row>
    <row r="742" spans="2:24" ht="14.25"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</row>
    <row r="743" spans="2:24" ht="14.25"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</row>
    <row r="744" spans="2:24" ht="14.25"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</row>
    <row r="745" spans="2:24" ht="14.25"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</row>
    <row r="746" spans="2:24" ht="14.25"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</row>
    <row r="747" spans="2:24" ht="14.25"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</row>
    <row r="748" spans="2:24" ht="14.25"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</row>
    <row r="749" spans="2:24" ht="14.25"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</row>
    <row r="750" spans="2:24" ht="14.25"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</row>
    <row r="751" spans="2:24" ht="14.25"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</row>
    <row r="752" spans="2:24" ht="14.25"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</row>
    <row r="753" spans="2:24" ht="14.25"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</row>
    <row r="754" spans="2:24" ht="14.25"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</row>
    <row r="755" spans="2:24" ht="14.25"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</row>
    <row r="756" spans="2:24" ht="14.25"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</row>
    <row r="757" spans="2:24" ht="14.25"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</row>
    <row r="758" spans="2:24" ht="14.25"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</row>
    <row r="759" spans="2:24" ht="14.25"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</row>
    <row r="760" spans="2:24" ht="14.25"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</row>
    <row r="761" spans="2:24" ht="14.25"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</row>
    <row r="762" spans="2:24" ht="14.25"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</row>
    <row r="763" spans="2:24" ht="14.25"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</row>
    <row r="764" spans="2:24" ht="14.25"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</row>
    <row r="765" spans="2:24" ht="14.25"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</row>
    <row r="766" spans="2:24" ht="14.25"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</row>
    <row r="767" spans="2:24" ht="14.25"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</row>
    <row r="768" spans="2:24" ht="14.25"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</row>
    <row r="769" spans="2:24" ht="14.25"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</row>
    <row r="770" spans="2:24" ht="14.25"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</row>
    <row r="771" spans="2:24" ht="14.25"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</row>
    <row r="772" spans="2:24" ht="14.25"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</row>
    <row r="773" spans="2:24" ht="14.25"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</row>
    <row r="774" spans="2:24" ht="14.25"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</row>
    <row r="775" spans="2:24" ht="14.25"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</row>
    <row r="776" spans="2:24" ht="14.25"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</row>
    <row r="777" spans="2:24" ht="14.25"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</row>
    <row r="778" spans="2:24" ht="14.25"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</row>
    <row r="779" spans="2:24" ht="14.25"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</row>
    <row r="780" spans="2:24" ht="14.25"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</row>
    <row r="781" spans="2:24" ht="14.25"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</row>
    <row r="782" spans="2:24" ht="14.25"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</row>
    <row r="783" spans="2:24" ht="14.25"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</row>
    <row r="784" spans="2:24" ht="14.25"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</row>
    <row r="785" spans="2:24" ht="14.25"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</row>
    <row r="786" spans="2:24" ht="14.25"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</row>
    <row r="787" spans="2:24" ht="14.25"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</row>
    <row r="788" spans="2:24" ht="14.25"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</row>
    <row r="789" spans="2:24" ht="14.25"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</row>
    <row r="790" spans="2:24" ht="14.25"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</row>
    <row r="791" spans="2:24" ht="14.25"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</row>
    <row r="792" spans="2:24" ht="14.25"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</row>
    <row r="793" spans="2:24" ht="14.25"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</row>
    <row r="794" spans="2:24" ht="14.25"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</row>
    <row r="795" spans="2:24" ht="14.25"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</row>
    <row r="796" spans="2:24" ht="14.25"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</row>
    <row r="797" spans="2:24" ht="14.25"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</row>
    <row r="798" spans="2:24" ht="14.25"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</row>
    <row r="799" spans="2:24" ht="14.25"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</row>
    <row r="800" spans="2:24" ht="14.25"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</row>
    <row r="801" spans="2:24" ht="14.25"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</row>
    <row r="802" spans="2:24" ht="14.25"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</row>
    <row r="803" spans="2:24" ht="14.25"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</row>
    <row r="804" spans="2:24" ht="14.25"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</row>
    <row r="805" spans="2:24" ht="14.25"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</row>
    <row r="806" spans="2:24" ht="14.25"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</row>
    <row r="807" spans="2:24" ht="14.25"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</row>
    <row r="808" spans="2:24" ht="14.25"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</row>
    <row r="809" spans="2:24" ht="14.25"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</row>
    <row r="810" spans="2:24" ht="14.25"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</row>
    <row r="811" spans="2:24" ht="14.25"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</row>
    <row r="812" spans="2:24" ht="14.25"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</row>
    <row r="813" spans="2:24" ht="14.25"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</row>
    <row r="814" spans="2:24" ht="14.25"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</row>
    <row r="815" spans="2:24" ht="14.25"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</row>
    <row r="816" spans="2:24" ht="14.25"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</row>
    <row r="817" spans="2:24" ht="14.25"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</row>
    <row r="818" spans="2:24" ht="14.25"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</row>
    <row r="819" spans="2:24" ht="14.25"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</row>
    <row r="820" spans="2:24" ht="14.25"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</row>
    <row r="821" spans="2:24" ht="14.25"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</row>
    <row r="822" spans="2:24" ht="14.25"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</row>
    <row r="823" spans="2:24" ht="14.25"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</row>
    <row r="824" spans="2:24" ht="14.25"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</row>
    <row r="825" spans="2:24" ht="14.25"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</row>
    <row r="826" spans="2:24" ht="14.25"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</row>
    <row r="827" spans="2:24" ht="14.25"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</row>
    <row r="828" spans="2:24" ht="14.25"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</row>
    <row r="829" spans="2:24" ht="14.25"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</row>
    <row r="830" spans="2:24" ht="14.25"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</row>
    <row r="831" spans="2:24" ht="14.25"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</row>
    <row r="832" spans="2:24" ht="14.25"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</row>
    <row r="833" spans="2:24" ht="14.25"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</row>
    <row r="834" spans="2:24" ht="14.25"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</row>
    <row r="835" spans="2:24" ht="14.25"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</row>
    <row r="836" spans="2:24" ht="14.25"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</row>
    <row r="837" spans="2:24" ht="14.25"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</row>
    <row r="838" spans="2:24" ht="14.25"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</row>
    <row r="839" spans="2:24" ht="14.25"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</row>
    <row r="840" spans="2:24" ht="14.25"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</row>
    <row r="841" spans="2:24" ht="14.25"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</row>
    <row r="842" spans="2:24" ht="14.25"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</row>
    <row r="843" spans="2:24" ht="14.25"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</row>
    <row r="844" spans="2:24" ht="14.25"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</row>
    <row r="845" spans="2:24" ht="14.25"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</row>
    <row r="846" spans="2:24" ht="14.25"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</row>
    <row r="847" spans="2:24" ht="14.25"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</row>
    <row r="848" spans="2:24" ht="14.25"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</row>
    <row r="849" spans="2:24" ht="14.25"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</row>
    <row r="850" spans="2:24" ht="14.25"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</row>
    <row r="851" spans="2:24" ht="14.25"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</row>
    <row r="852" spans="2:24" ht="14.25"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</row>
    <row r="853" spans="2:24" ht="14.25"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</row>
    <row r="854" spans="2:24" ht="14.25"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</row>
    <row r="855" spans="2:24" ht="14.25"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</row>
    <row r="856" spans="2:24" ht="14.25"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</row>
    <row r="857" spans="2:24" ht="14.25"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</row>
    <row r="858" spans="2:24" ht="14.25"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</row>
    <row r="859" spans="2:24" ht="14.25"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</row>
    <row r="860" spans="2:24" ht="14.25"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</row>
    <row r="861" spans="2:24" ht="14.25"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</row>
    <row r="862" spans="2:24" ht="14.25"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</row>
    <row r="863" spans="2:24" ht="14.25"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</row>
    <row r="864" spans="2:24" ht="14.25"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</row>
    <row r="865" spans="2:24" ht="14.25"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</row>
    <row r="866" spans="2:24" ht="14.25"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</row>
    <row r="867" spans="2:24" ht="14.25"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</row>
    <row r="868" spans="2:24" ht="14.25"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</row>
    <row r="869" spans="2:24" ht="14.25"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</row>
    <row r="870" spans="2:24" ht="14.25"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</row>
    <row r="871" spans="2:24" ht="14.25"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</row>
    <row r="872" spans="2:24" ht="14.25"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</row>
    <row r="873" spans="2:24" ht="14.25"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</row>
    <row r="874" spans="2:24" ht="14.25"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</row>
    <row r="875" spans="2:24" ht="14.25"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</row>
    <row r="876" spans="2:24" ht="14.25"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</row>
    <row r="877" spans="2:24" ht="14.25"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</row>
    <row r="878" spans="2:24" ht="14.25"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</row>
    <row r="879" spans="2:24" ht="14.25"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</row>
    <row r="880" spans="2:24" ht="14.25"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</row>
    <row r="881" spans="2:24" ht="14.25"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</row>
    <row r="882" spans="2:24" ht="14.25"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</row>
    <row r="883" spans="2:24" ht="14.25"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</row>
    <row r="884" spans="2:24" ht="14.25"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</row>
    <row r="885" spans="2:24" ht="14.25"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</row>
    <row r="886" spans="2:24" ht="14.25"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</row>
    <row r="887" spans="2:24" ht="14.25"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</row>
    <row r="888" spans="2:24" ht="14.25"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</row>
    <row r="889" spans="2:24" ht="14.25"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</row>
    <row r="890" spans="2:24" ht="14.25"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</row>
    <row r="891" spans="2:24" ht="14.25"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</row>
    <row r="892" spans="2:24" ht="14.25"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</row>
    <row r="893" spans="2:24" ht="14.25"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</row>
    <row r="894" spans="2:24" ht="14.25"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</row>
    <row r="895" spans="2:24" ht="14.25"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</row>
    <row r="896" spans="2:24" ht="14.25"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</row>
    <row r="897" spans="2:24" ht="14.25"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</row>
    <row r="898" spans="2:24" ht="14.25"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</row>
    <row r="899" spans="2:24" ht="14.25"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</row>
    <row r="900" spans="2:24" ht="14.25"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</row>
    <row r="901" spans="2:24" ht="14.25"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</row>
    <row r="902" spans="2:24" ht="14.25"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</row>
    <row r="903" spans="2:24" ht="14.25"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</row>
    <row r="904" spans="2:24" ht="14.25"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</row>
    <row r="905" spans="2:24" ht="14.25"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</row>
    <row r="906" spans="2:24" ht="14.25"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</row>
    <row r="907" spans="2:24" ht="14.25"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</row>
    <row r="908" spans="2:24" ht="14.25"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</row>
    <row r="909" spans="2:24" ht="14.25"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</row>
    <row r="910" spans="2:24" ht="14.25"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</row>
    <row r="911" spans="2:24" ht="14.25"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</row>
    <row r="912" spans="2:24" ht="14.25"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</row>
    <row r="913" spans="2:24" ht="14.25"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</row>
    <row r="914" spans="2:24" ht="14.25"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</row>
    <row r="915" spans="2:24" ht="14.25"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</row>
    <row r="916" spans="2:24" ht="14.25"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</row>
    <row r="917" spans="2:24" ht="14.25"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</row>
    <row r="918" spans="2:24" ht="14.25"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</row>
    <row r="919" spans="2:24" ht="14.25"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</row>
    <row r="920" spans="2:24" ht="14.25"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</row>
    <row r="921" spans="2:24" ht="14.25"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</row>
    <row r="922" spans="2:24" ht="14.25"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</row>
    <row r="923" spans="2:24" ht="14.25"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</row>
    <row r="924" spans="2:24" ht="14.25"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</row>
    <row r="925" spans="2:24" ht="14.25"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</row>
    <row r="926" spans="2:24" ht="14.25"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</row>
    <row r="927" spans="2:24" ht="14.25"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</row>
    <row r="928" spans="2:24" ht="14.25"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</row>
    <row r="929" spans="2:24" ht="14.25"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</row>
    <row r="930" spans="2:24" ht="14.25"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</row>
    <row r="931" spans="2:24" ht="14.25"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</row>
    <row r="932" spans="2:24" ht="14.25"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</row>
    <row r="933" spans="2:24" ht="14.25"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</row>
    <row r="934" spans="2:24" ht="14.25"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</row>
    <row r="935" spans="2:24" ht="14.25"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</row>
    <row r="936" spans="2:24" ht="14.25"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</row>
    <row r="937" spans="2:24" ht="14.25"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</row>
    <row r="938" spans="2:24" ht="14.25"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</row>
    <row r="939" spans="2:24" ht="14.25"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</row>
    <row r="940" spans="2:24" ht="14.25"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</row>
    <row r="941" spans="2:24" ht="14.25"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</row>
    <row r="942" spans="2:24" ht="14.25"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</row>
    <row r="943" spans="2:24" ht="14.25"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</row>
    <row r="944" spans="2:24" ht="14.25"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</row>
    <row r="945" spans="2:24" ht="14.25"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</row>
    <row r="946" spans="2:24" ht="14.25"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</row>
    <row r="947" spans="2:24" ht="14.25"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</row>
    <row r="948" spans="2:24" ht="14.25"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</row>
    <row r="949" spans="2:24" ht="14.25"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</row>
    <row r="950" spans="2:24" ht="14.25"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</row>
    <row r="951" spans="2:24" ht="14.25"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</row>
    <row r="952" spans="2:24" ht="14.25"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</row>
    <row r="953" spans="2:24" ht="14.25"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</row>
    <row r="954" spans="2:24" ht="14.25"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</row>
    <row r="955" spans="2:24" ht="14.25"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</row>
    <row r="956" spans="2:24" ht="14.25"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</row>
    <row r="957" spans="2:24" ht="14.25"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</row>
    <row r="958" spans="2:24" ht="14.25"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</row>
    <row r="959" spans="2:24" ht="14.25"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</row>
    <row r="960" spans="2:24" ht="14.25"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</row>
    <row r="961" spans="2:24" ht="14.25"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</row>
    <row r="962" spans="2:24" ht="14.25"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</row>
    <row r="963" spans="2:24" ht="14.25"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</row>
    <row r="964" spans="2:24" ht="14.25"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</row>
    <row r="965" spans="2:24" ht="14.25"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</row>
    <row r="966" spans="2:24" ht="14.25"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</row>
    <row r="967" spans="2:24" ht="14.25"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</row>
    <row r="968" spans="2:24" ht="14.25"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</row>
    <row r="969" spans="2:24" ht="14.25"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</row>
    <row r="970" spans="2:24" ht="14.25"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</row>
    <row r="971" spans="2:24" ht="14.25"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</row>
    <row r="972" spans="2:24" ht="14.25"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</row>
    <row r="973" spans="2:24" ht="14.25"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</row>
    <row r="974" spans="2:24" ht="14.25"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</row>
    <row r="975" spans="2:24" ht="14.25"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</row>
    <row r="976" spans="2:24" ht="14.25"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</row>
    <row r="977" spans="2:24" ht="14.25"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</row>
    <row r="978" spans="2:24" ht="14.25"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</row>
    <row r="979" spans="2:24" ht="14.25"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</row>
    <row r="980" spans="2:24" ht="14.25"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</row>
    <row r="981" spans="2:24" ht="14.25"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</row>
    <row r="982" spans="2:24" ht="14.25"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</row>
    <row r="983" spans="2:24" ht="14.25"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</row>
    <row r="984" spans="2:24" ht="14.25"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</row>
    <row r="985" spans="2:24" ht="14.25"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</row>
    <row r="986" spans="2:24" ht="14.25"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</row>
    <row r="987" spans="2:24" ht="14.25"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</row>
    <row r="988" spans="2:24" ht="14.25"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</row>
    <row r="989" spans="2:24" ht="14.25"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</row>
    <row r="990" spans="2:24" ht="14.25"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</row>
    <row r="991" spans="2:24" ht="14.25"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</row>
    <row r="992" spans="2:24" ht="14.25"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</row>
    <row r="993" spans="2:24" ht="14.25"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</row>
    <row r="994" spans="2:24" ht="14.25"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</row>
    <row r="995" spans="2:24" ht="14.25"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</row>
    <row r="996" spans="2:24" ht="14.25"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</row>
    <row r="997" spans="2:24" ht="14.25"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</row>
    <row r="998" spans="2:24" ht="14.25"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</row>
    <row r="999" spans="2:24" ht="14.25"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</row>
    <row r="1000" spans="2:24" ht="14.25"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</row>
    <row r="1001" spans="2:24" ht="14.25"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</row>
    <row r="1002" spans="2:24" ht="14.25"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</row>
    <row r="1003" spans="2:24" ht="14.25"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</row>
    <row r="1004" spans="2:24" ht="14.25"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</row>
    <row r="1005" spans="2:24" ht="14.25"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</row>
    <row r="1006" spans="2:24" ht="14.25"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</row>
    <row r="1007" spans="2:24" ht="14.25"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</row>
    <row r="1008" spans="2:24" ht="14.25"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</row>
    <row r="1009" spans="2:24" ht="14.25"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</row>
    <row r="1010" spans="2:24" ht="14.25"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</row>
    <row r="1011" spans="2:24" ht="14.25"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</row>
    <row r="1012" spans="2:24" ht="14.25"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</row>
    <row r="1013" spans="2:24" ht="14.25"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</row>
    <row r="1014" spans="2:24" ht="14.25"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</row>
    <row r="1015" spans="2:24" ht="14.25"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</row>
    <row r="1016" spans="2:24" ht="14.25"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</row>
    <row r="1017" spans="2:24" ht="14.25"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</row>
    <row r="1018" spans="2:24" ht="14.25"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</row>
    <row r="1019" spans="2:24" ht="14.25"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</row>
    <row r="1020" spans="2:24" ht="14.25"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</row>
    <row r="1021" spans="2:24" ht="14.25"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</row>
    <row r="1022" spans="2:24" ht="14.25"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</row>
    <row r="1023" spans="2:24" ht="14.25"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</row>
    <row r="1024" spans="2:24" ht="14.25"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</row>
    <row r="1025" spans="2:24" ht="14.25"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</row>
    <row r="1026" spans="2:24" ht="14.25"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</row>
    <row r="1027" spans="2:24" ht="14.25"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</row>
    <row r="1028" spans="2:24" ht="14.25"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</row>
    <row r="1029" spans="2:24" ht="14.25"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</row>
    <row r="1030" spans="2:24" ht="14.25"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</row>
    <row r="1031" spans="2:24" ht="14.25"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</row>
    <row r="1032" spans="2:24" ht="14.25"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</row>
    <row r="1033" spans="2:24" ht="14.25"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</row>
    <row r="1034" spans="2:24" ht="14.25"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</row>
    <row r="1035" spans="2:24" ht="14.25"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</row>
    <row r="1036" spans="2:24" ht="14.25"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</row>
    <row r="1037" spans="2:24" ht="14.25"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</row>
    <row r="1038" spans="2:24" ht="14.25"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</row>
    <row r="1039" spans="2:24" ht="14.25"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</row>
    <row r="1040" spans="2:24" ht="14.25"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</row>
    <row r="1041" spans="2:24" ht="14.25"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</row>
    <row r="1042" spans="2:24" ht="14.25"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</row>
    <row r="1043" spans="2:24" ht="14.25"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</row>
    <row r="1044" spans="2:24" ht="14.25"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</row>
    <row r="1045" spans="2:24" ht="14.25"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</row>
    <row r="1046" spans="2:24" ht="14.25"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</row>
    <row r="1047" spans="2:24" ht="14.25"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</row>
    <row r="1048" spans="2:24" ht="14.25"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</row>
    <row r="1049" spans="2:24" ht="14.25"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</row>
    <row r="1050" spans="2:24" ht="14.25"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</row>
    <row r="1051" spans="2:24" ht="14.25"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</row>
    <row r="1052" spans="2:24" ht="14.25"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</row>
    <row r="1053" spans="2:24" ht="14.25"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</row>
    <row r="1054" spans="2:24" ht="14.25"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</row>
    <row r="1055" spans="2:24" ht="14.25"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</row>
    <row r="1056" spans="2:24" ht="14.25"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</row>
    <row r="1057" spans="2:24" ht="14.25"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</row>
    <row r="1058" spans="2:24" ht="14.25"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</row>
    <row r="1059" spans="2:24" ht="14.25"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</row>
    <row r="1060" spans="2:24" ht="14.25"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</row>
    <row r="1061" spans="2:24" ht="14.25"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</row>
    <row r="1062" spans="2:24" ht="14.25"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</row>
    <row r="1063" spans="2:24" ht="14.25"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</row>
    <row r="1064" spans="2:24" ht="14.25"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</row>
    <row r="1065" spans="2:24" ht="14.25"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</row>
    <row r="1066" spans="2:24" ht="14.25"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</row>
    <row r="1067" spans="2:24" ht="14.25"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</row>
    <row r="1068" spans="2:24" ht="14.25"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</row>
    <row r="1069" spans="2:24" ht="14.25"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</row>
    <row r="1070" spans="2:24" ht="14.25"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</row>
    <row r="1071" spans="2:24" ht="14.25"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</row>
    <row r="1072" spans="2:24" ht="14.25"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</row>
    <row r="1073" spans="2:24" ht="14.25"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</row>
    <row r="1074" spans="2:24" ht="14.25"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</row>
    <row r="1075" spans="2:24" ht="14.25"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</row>
    <row r="1076" spans="2:24" ht="14.25"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</row>
    <row r="1077" spans="2:24" ht="14.25"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</row>
    <row r="1078" spans="2:24" ht="14.25"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</row>
    <row r="1079" spans="2:24" ht="14.25"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</row>
    <row r="1080" spans="2:24" ht="14.25"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</row>
    <row r="1081" spans="2:24" ht="14.25"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</row>
    <row r="1082" spans="2:24" ht="14.25"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</row>
    <row r="1083" spans="2:24" ht="14.25"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</row>
    <row r="1084" spans="2:24" ht="14.25"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</row>
    <row r="1085" spans="2:24" ht="14.25"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</row>
    <row r="1086" spans="2:24" ht="14.25"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</row>
    <row r="1087" spans="2:24" ht="14.25"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</row>
    <row r="1088" spans="2:24" ht="14.25"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</row>
    <row r="1089" spans="2:24" ht="14.25"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</row>
    <row r="1090" spans="2:24" ht="14.25"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</row>
    <row r="1091" spans="2:24" ht="14.25"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</row>
    <row r="1092" spans="2:24" ht="14.25"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</row>
    <row r="1093" spans="2:24" ht="14.25"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</row>
    <row r="1094" spans="2:24" ht="14.25"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</row>
    <row r="1095" spans="2:24" ht="14.25"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</row>
    <row r="1096" spans="2:24" ht="14.25"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</row>
    <row r="1097" spans="2:24" ht="14.25"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</row>
    <row r="1098" spans="2:24" ht="14.25"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</row>
    <row r="1099" spans="2:24" ht="14.25"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</row>
    <row r="1100" spans="2:24" ht="14.25"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</row>
    <row r="1101" spans="2:24" ht="14.25"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</row>
    <row r="1102" spans="2:24" ht="14.25"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</row>
    <row r="1103" spans="2:24" ht="14.25"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</row>
    <row r="1104" spans="2:24" ht="14.25"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</row>
    <row r="1105" spans="2:24" ht="14.25"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</row>
    <row r="1106" spans="2:24" ht="14.25"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</row>
    <row r="1107" spans="2:24" ht="14.25"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</row>
    <row r="1108" spans="2:24" ht="14.25"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</row>
    <row r="1109" spans="2:24" ht="14.25"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</row>
    <row r="1110" spans="2:24" ht="14.25"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</row>
    <row r="1111" spans="2:24" ht="14.25"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</row>
    <row r="1112" spans="2:24" ht="14.25"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</row>
    <row r="1113" spans="2:24" ht="14.25"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</row>
    <row r="1114" spans="2:24" ht="14.25"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</row>
    <row r="1115" spans="2:24" ht="14.25"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</row>
    <row r="1116" spans="2:24" ht="14.25"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</row>
    <row r="1117" spans="2:24" ht="14.25"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</row>
    <row r="1118" spans="2:24" ht="14.25"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</row>
    <row r="1119" spans="2:24" ht="14.25"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</row>
    <row r="1120" spans="2:24" ht="14.25"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</row>
    <row r="1121" spans="2:24" ht="14.25"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</row>
    <row r="1122" spans="2:24" ht="14.25"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</row>
    <row r="1123" spans="2:24" ht="14.25"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</row>
    <row r="1124" spans="2:24" ht="14.25"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</row>
    <row r="1125" spans="2:24" ht="14.25"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</row>
    <row r="1126" spans="2:24" ht="14.25"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</row>
    <row r="1127" spans="2:24" ht="14.25"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</row>
    <row r="1128" spans="2:24" ht="14.25"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</row>
    <row r="1129" spans="2:24" ht="14.25"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</row>
    <row r="1130" spans="2:24" ht="14.25"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</row>
    <row r="1131" spans="2:24" ht="14.25"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</row>
    <row r="1132" spans="2:24" ht="14.25"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</row>
    <row r="1133" spans="2:24" ht="14.25"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</row>
    <row r="1134" spans="2:24" ht="14.25"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</row>
    <row r="1135" spans="2:24" ht="14.25"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</row>
    <row r="1136" spans="2:24" ht="14.25"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</row>
    <row r="1137" spans="2:24" ht="14.25"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</row>
    <row r="1138" spans="2:24" ht="14.25"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</row>
    <row r="1139" spans="2:24" ht="14.25"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</row>
    <row r="1140" spans="2:24" ht="14.25"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</row>
    <row r="1141" spans="2:24" ht="14.25"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</row>
    <row r="1142" spans="2:24" ht="14.25"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</row>
    <row r="1143" spans="2:24" ht="14.25"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</row>
    <row r="1144" spans="2:24" ht="14.25"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</row>
    <row r="1145" spans="2:24" ht="14.25"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</row>
    <row r="1146" spans="2:24" ht="14.25"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</row>
    <row r="1147" spans="2:24" ht="14.25"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</row>
    <row r="1148" spans="2:24" ht="14.25"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</row>
    <row r="1149" spans="2:24" ht="14.25"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</row>
    <row r="1150" spans="2:24" ht="14.25"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</row>
    <row r="1151" spans="2:24" ht="14.25"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</row>
    <row r="1152" spans="2:24" ht="14.25"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</row>
    <row r="1153" spans="2:24" ht="14.25"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</row>
    <row r="1154" spans="2:24" ht="14.25"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</row>
    <row r="1155" spans="2:24" ht="14.25"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</row>
    <row r="1156" spans="2:24" ht="14.25"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</row>
    <row r="1157" spans="2:24" ht="14.25"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</row>
    <row r="1158" spans="2:24" ht="14.25"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</row>
    <row r="1159" spans="2:24" ht="14.25"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</row>
    <row r="1160" spans="2:24" ht="14.25"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</row>
    <row r="1161" spans="2:24" ht="14.25"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</row>
  </sheetData>
  <sheetProtection/>
  <mergeCells count="7">
    <mergeCell ref="A211:A228"/>
    <mergeCell ref="A232:A249"/>
    <mergeCell ref="A70:A87"/>
    <mergeCell ref="A91:A108"/>
    <mergeCell ref="A189:A206"/>
    <mergeCell ref="A112:A146"/>
    <mergeCell ref="A150:A18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4"/>
  <rowBreaks count="2" manualBreakCount="2">
    <brk id="64" max="255" man="1"/>
    <brk id="2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85" zoomScaleNormal="85" zoomScalePageLayoutView="0" workbookViewId="0" topLeftCell="A1">
      <selection activeCell="G50" sqref="G50"/>
    </sheetView>
  </sheetViews>
  <sheetFormatPr defaultColWidth="8.796875" defaultRowHeight="14.25"/>
  <cols>
    <col min="1" max="1" width="3.09765625" style="0" bestFit="1" customWidth="1"/>
    <col min="2" max="2" width="31.69921875" style="144" customWidth="1"/>
    <col min="3" max="6" width="7.8984375" style="0" customWidth="1"/>
    <col min="7" max="7" width="8.3984375" style="0" customWidth="1"/>
    <col min="8" max="22" width="8" style="0" customWidth="1"/>
    <col min="23" max="16384" width="8.69921875" style="0" customWidth="1"/>
  </cols>
  <sheetData>
    <row r="1" spans="1:22" ht="15">
      <c r="A1" s="108"/>
      <c r="B1" s="137"/>
      <c r="C1" s="199" t="s">
        <v>122</v>
      </c>
      <c r="D1" s="199"/>
      <c r="E1" s="199"/>
      <c r="F1" s="199"/>
      <c r="G1" s="135" t="s">
        <v>137</v>
      </c>
      <c r="H1" s="196" t="s">
        <v>135</v>
      </c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59" t="s">
        <v>137</v>
      </c>
      <c r="U1" s="160"/>
      <c r="V1" s="160"/>
    </row>
    <row r="2" spans="1:22" ht="15">
      <c r="A2" s="116" t="s">
        <v>12</v>
      </c>
      <c r="B2" s="138" t="s">
        <v>107</v>
      </c>
      <c r="C2" s="116">
        <f>Usługi!D4</f>
        <v>9</v>
      </c>
      <c r="D2" s="116">
        <f>Usługi!E4</f>
        <v>10</v>
      </c>
      <c r="E2" s="116">
        <f>Usługi!F4</f>
        <v>11</v>
      </c>
      <c r="F2" s="116">
        <f>Usługi!G4</f>
        <v>12</v>
      </c>
      <c r="G2" s="116">
        <f>Usługi!H4</f>
        <v>2013</v>
      </c>
      <c r="H2" s="116">
        <f>Usługi!I4</f>
        <v>1</v>
      </c>
      <c r="I2" s="116">
        <f>Usługi!J4</f>
        <v>2</v>
      </c>
      <c r="J2" s="116">
        <f>Usługi!K4</f>
        <v>3</v>
      </c>
      <c r="K2" s="116">
        <f>Usługi!L4</f>
        <v>4</v>
      </c>
      <c r="L2" s="116">
        <f>Usługi!M4</f>
        <v>5</v>
      </c>
      <c r="M2" s="116">
        <f>Usługi!N4</f>
        <v>6</v>
      </c>
      <c r="N2" s="116">
        <f>Usługi!O4</f>
        <v>7</v>
      </c>
      <c r="O2" s="116">
        <f>Usługi!P4</f>
        <v>8</v>
      </c>
      <c r="P2" s="116">
        <f>Usługi!Q4</f>
        <v>9</v>
      </c>
      <c r="Q2" s="116">
        <f>Usługi!R4</f>
        <v>10</v>
      </c>
      <c r="R2" s="116">
        <f>Usługi!S4</f>
        <v>11</v>
      </c>
      <c r="S2" s="116">
        <f>Usługi!T4</f>
        <v>12</v>
      </c>
      <c r="T2" s="116">
        <f>Usługi!U4</f>
        <v>2014</v>
      </c>
      <c r="U2" s="116">
        <f>Usługi!V4</f>
        <v>2015</v>
      </c>
      <c r="V2" s="116">
        <f>Usługi!W4</f>
        <v>2016</v>
      </c>
    </row>
    <row r="3" spans="1:22" ht="14.25">
      <c r="A3" s="109">
        <v>1</v>
      </c>
      <c r="B3" s="139" t="s">
        <v>108</v>
      </c>
      <c r="C3" s="130">
        <f>Usługi!D5</f>
        <v>0</v>
      </c>
      <c r="D3" s="130">
        <f>Usługi!E5</f>
        <v>0</v>
      </c>
      <c r="E3" s="130">
        <f>Usługi!F5</f>
        <v>0</v>
      </c>
      <c r="F3" s="130">
        <f>Usługi!G5</f>
        <v>0</v>
      </c>
      <c r="G3" s="130">
        <f>Usługi!H5</f>
        <v>0</v>
      </c>
      <c r="H3" s="130">
        <f>Usługi!I5</f>
        <v>0</v>
      </c>
      <c r="I3" s="130">
        <f>Usługi!J5</f>
        <v>0</v>
      </c>
      <c r="J3" s="130">
        <f>Usługi!K5</f>
        <v>0</v>
      </c>
      <c r="K3" s="130">
        <f>Usługi!L5</f>
        <v>0</v>
      </c>
      <c r="L3" s="130">
        <f>Usługi!M5</f>
        <v>0</v>
      </c>
      <c r="M3" s="130">
        <f>Usługi!N5</f>
        <v>0</v>
      </c>
      <c r="N3" s="130">
        <f>Usługi!O5</f>
        <v>0</v>
      </c>
      <c r="O3" s="130">
        <f>Usługi!P5</f>
        <v>0</v>
      </c>
      <c r="P3" s="130">
        <f>Usługi!Q5</f>
        <v>0</v>
      </c>
      <c r="Q3" s="130">
        <f>Usługi!R5</f>
        <v>0</v>
      </c>
      <c r="R3" s="130">
        <f>Usługi!S5</f>
        <v>0</v>
      </c>
      <c r="S3" s="130">
        <f>Usługi!T5</f>
        <v>0</v>
      </c>
      <c r="T3" s="130">
        <f>Usługi!U5</f>
        <v>0</v>
      </c>
      <c r="U3" s="130">
        <f>Usługi!V5</f>
        <v>0</v>
      </c>
      <c r="V3" s="130">
        <f>Usługi!W5</f>
        <v>0</v>
      </c>
    </row>
    <row r="4" spans="1:22" ht="14.25">
      <c r="A4" s="109">
        <v>2</v>
      </c>
      <c r="B4" s="139" t="s">
        <v>109</v>
      </c>
      <c r="C4" s="130">
        <f>Handel!D5</f>
        <v>0</v>
      </c>
      <c r="D4" s="130">
        <f>Handel!E5</f>
        <v>0</v>
      </c>
      <c r="E4" s="130">
        <f>Handel!F5</f>
        <v>0</v>
      </c>
      <c r="F4" s="130">
        <f>Handel!G5</f>
        <v>0</v>
      </c>
      <c r="G4" s="130">
        <f>Handel!H5</f>
        <v>0</v>
      </c>
      <c r="H4" s="130">
        <f>Handel!I5</f>
        <v>0</v>
      </c>
      <c r="I4" s="130">
        <f>Handel!J5</f>
        <v>0</v>
      </c>
      <c r="J4" s="130">
        <f>Handel!K5</f>
        <v>0</v>
      </c>
      <c r="K4" s="130">
        <f>Handel!L5</f>
        <v>0</v>
      </c>
      <c r="L4" s="130">
        <f>Handel!M5</f>
        <v>0</v>
      </c>
      <c r="M4" s="130">
        <f>Handel!N5</f>
        <v>0</v>
      </c>
      <c r="N4" s="130">
        <f>Handel!O5</f>
        <v>0</v>
      </c>
      <c r="O4" s="130">
        <f>Handel!P5</f>
        <v>0</v>
      </c>
      <c r="P4" s="130">
        <f>Handel!Q5</f>
        <v>0</v>
      </c>
      <c r="Q4" s="130">
        <f>Handel!R5</f>
        <v>0</v>
      </c>
      <c r="R4" s="130">
        <f>Handel!S5</f>
        <v>0</v>
      </c>
      <c r="S4" s="130">
        <f>Handel!T5</f>
        <v>0</v>
      </c>
      <c r="T4" s="130">
        <f>Handel!U5</f>
        <v>0</v>
      </c>
      <c r="U4" s="130">
        <f>Handel!V5</f>
        <v>0</v>
      </c>
      <c r="V4" s="130">
        <f>Handel!W5</f>
        <v>0</v>
      </c>
    </row>
    <row r="5" spans="1:22" ht="15" thickBot="1">
      <c r="A5" s="110">
        <v>3</v>
      </c>
      <c r="B5" s="140" t="s">
        <v>110</v>
      </c>
      <c r="C5" s="131">
        <f>Produkcja!D5</f>
        <v>0</v>
      </c>
      <c r="D5" s="131">
        <f>Produkcja!E5</f>
        <v>0</v>
      </c>
      <c r="E5" s="131">
        <f>Produkcja!F5</f>
        <v>0</v>
      </c>
      <c r="F5" s="131">
        <f>Produkcja!G5</f>
        <v>0</v>
      </c>
      <c r="G5" s="131">
        <f>Produkcja!H5</f>
        <v>0</v>
      </c>
      <c r="H5" s="131">
        <f>Produkcja!I5</f>
        <v>0</v>
      </c>
      <c r="I5" s="131">
        <f>Produkcja!J5</f>
        <v>0</v>
      </c>
      <c r="J5" s="131">
        <f>Produkcja!K5</f>
        <v>0</v>
      </c>
      <c r="K5" s="131">
        <f>Produkcja!L5</f>
        <v>0</v>
      </c>
      <c r="L5" s="131">
        <f>Produkcja!M5</f>
        <v>0</v>
      </c>
      <c r="M5" s="131">
        <f>Produkcja!N5</f>
        <v>0</v>
      </c>
      <c r="N5" s="131">
        <f>Produkcja!O5</f>
        <v>0</v>
      </c>
      <c r="O5" s="131">
        <f>Produkcja!P5</f>
        <v>0</v>
      </c>
      <c r="P5" s="131">
        <f>Produkcja!Q5</f>
        <v>0</v>
      </c>
      <c r="Q5" s="131">
        <f>Produkcja!R5</f>
        <v>0</v>
      </c>
      <c r="R5" s="131">
        <f>Produkcja!S5</f>
        <v>0</v>
      </c>
      <c r="S5" s="131">
        <f>Produkcja!T5</f>
        <v>0</v>
      </c>
      <c r="T5" s="131">
        <f>Produkcja!U5</f>
        <v>0</v>
      </c>
      <c r="U5" s="131">
        <f>Produkcja!V5</f>
        <v>0</v>
      </c>
      <c r="V5" s="131">
        <f>Produkcja!W5</f>
        <v>0</v>
      </c>
    </row>
    <row r="6" spans="1:22" ht="16.5" thickBot="1" thickTop="1">
      <c r="A6" s="115">
        <v>4</v>
      </c>
      <c r="B6" s="141" t="s">
        <v>111</v>
      </c>
      <c r="C6" s="132">
        <f>SUM(C3:C5)</f>
        <v>0</v>
      </c>
      <c r="D6" s="132">
        <f>SUM(D3:D5)</f>
        <v>0</v>
      </c>
      <c r="E6" s="132">
        <f>SUM(E3:E5)</f>
        <v>0</v>
      </c>
      <c r="F6" s="132">
        <f>SUM(F3:F5)</f>
        <v>0</v>
      </c>
      <c r="G6" s="132">
        <f>SUM(G3:G5)</f>
        <v>0</v>
      </c>
      <c r="H6" s="132">
        <f aca="true" t="shared" si="0" ref="H6:V6">SUM(H3:H5)</f>
        <v>0</v>
      </c>
      <c r="I6" s="132">
        <f t="shared" si="0"/>
        <v>0</v>
      </c>
      <c r="J6" s="132">
        <f t="shared" si="0"/>
        <v>0</v>
      </c>
      <c r="K6" s="132">
        <f t="shared" si="0"/>
        <v>0</v>
      </c>
      <c r="L6" s="132">
        <f t="shared" si="0"/>
        <v>0</v>
      </c>
      <c r="M6" s="132">
        <f t="shared" si="0"/>
        <v>0</v>
      </c>
      <c r="N6" s="132">
        <f t="shared" si="0"/>
        <v>0</v>
      </c>
      <c r="O6" s="132">
        <f t="shared" si="0"/>
        <v>0</v>
      </c>
      <c r="P6" s="132">
        <f t="shared" si="0"/>
        <v>0</v>
      </c>
      <c r="Q6" s="132">
        <f t="shared" si="0"/>
        <v>0</v>
      </c>
      <c r="R6" s="132">
        <f t="shared" si="0"/>
        <v>0</v>
      </c>
      <c r="S6" s="132">
        <f t="shared" si="0"/>
        <v>0</v>
      </c>
      <c r="T6" s="132">
        <f t="shared" si="0"/>
        <v>0</v>
      </c>
      <c r="U6" s="132">
        <f t="shared" si="0"/>
        <v>0</v>
      </c>
      <c r="V6" s="132">
        <f t="shared" si="0"/>
        <v>0</v>
      </c>
    </row>
    <row r="7" spans="1:22" ht="15" thickTop="1">
      <c r="A7" s="111">
        <v>5</v>
      </c>
      <c r="B7" s="142" t="s">
        <v>112</v>
      </c>
      <c r="C7" s="133">
        <f>Usługi!D6-Usługi!D10-Usługi!D11</f>
        <v>0</v>
      </c>
      <c r="D7" s="133">
        <f>Usługi!E6-Usługi!E10-Usługi!E11</f>
        <v>0</v>
      </c>
      <c r="E7" s="133">
        <f>Usługi!F6-Usługi!F10-Usługi!F11</f>
        <v>0</v>
      </c>
      <c r="F7" s="133">
        <f>Usługi!G6-Usługi!G10-Usługi!G11</f>
        <v>0</v>
      </c>
      <c r="G7" s="133">
        <f>Usługi!H6-Usługi!H10-Usługi!H11</f>
        <v>0</v>
      </c>
      <c r="H7" s="133">
        <f>Usługi!I6-Usługi!I10-Usługi!I11</f>
        <v>0</v>
      </c>
      <c r="I7" s="133">
        <f>Usługi!J6-Usługi!J10-Usługi!J11</f>
        <v>0</v>
      </c>
      <c r="J7" s="133">
        <f>Usługi!K6-Usługi!K10-Usługi!K11</f>
        <v>0</v>
      </c>
      <c r="K7" s="133">
        <f>Usługi!L6-Usługi!L10-Usługi!L11</f>
        <v>0</v>
      </c>
      <c r="L7" s="133">
        <f>Usługi!M6-Usługi!M10-Usługi!M11</f>
        <v>0</v>
      </c>
      <c r="M7" s="133">
        <f>Usługi!N6-Usługi!N10-Usługi!N11</f>
        <v>0</v>
      </c>
      <c r="N7" s="133">
        <f>Usługi!O6-Usługi!O10-Usługi!O11</f>
        <v>0</v>
      </c>
      <c r="O7" s="133">
        <f>Usługi!P6-Usługi!P10-Usługi!P11</f>
        <v>0</v>
      </c>
      <c r="P7" s="133">
        <f>Usługi!Q6-Usługi!Q10-Usługi!Q11</f>
        <v>0</v>
      </c>
      <c r="Q7" s="133">
        <f>Usługi!R6-Usługi!R10-Usługi!R11</f>
        <v>0</v>
      </c>
      <c r="R7" s="133">
        <f>Usługi!S6-Usługi!S10-Usługi!S11</f>
        <v>0</v>
      </c>
      <c r="S7" s="133">
        <f>Usługi!T6-Usługi!T10-Usługi!T11</f>
        <v>0</v>
      </c>
      <c r="T7" s="133">
        <f>Usługi!U6-Usługi!U10-Usługi!U11</f>
        <v>0</v>
      </c>
      <c r="U7" s="133">
        <f>Usługi!V6-Usługi!V10-Usługi!V11</f>
        <v>0</v>
      </c>
      <c r="V7" s="133">
        <f>Usługi!W6-Usługi!W10-Usługi!W11</f>
        <v>0</v>
      </c>
    </row>
    <row r="8" spans="1:22" ht="14.25">
      <c r="A8" s="109">
        <v>6</v>
      </c>
      <c r="B8" s="143" t="s">
        <v>113</v>
      </c>
      <c r="C8" s="130">
        <f>Handel!D6-Handel!D11-Handel!D12</f>
        <v>0</v>
      </c>
      <c r="D8" s="130">
        <f>Handel!E6-Handel!E11-Handel!E12</f>
        <v>0</v>
      </c>
      <c r="E8" s="130">
        <f>Handel!F6-Handel!F11-Handel!F12</f>
        <v>0</v>
      </c>
      <c r="F8" s="130">
        <f>Handel!G6-Handel!G11-Handel!G12</f>
        <v>0</v>
      </c>
      <c r="G8" s="130">
        <f>Handel!H6-Handel!H11-Handel!H12</f>
        <v>0</v>
      </c>
      <c r="H8" s="130">
        <f>Handel!I6-Handel!I11-Handel!I12</f>
        <v>0</v>
      </c>
      <c r="I8" s="130">
        <f>Handel!J6-Handel!J11-Handel!J12</f>
        <v>0</v>
      </c>
      <c r="J8" s="130">
        <f>Handel!K6-Handel!K11-Handel!K12</f>
        <v>0</v>
      </c>
      <c r="K8" s="130">
        <f>Handel!L6-Handel!L11-Handel!L12</f>
        <v>0</v>
      </c>
      <c r="L8" s="130">
        <f>Handel!M6-Handel!M11-Handel!M12</f>
        <v>0</v>
      </c>
      <c r="M8" s="130">
        <f>Handel!N6-Handel!N11-Handel!N12</f>
        <v>0</v>
      </c>
      <c r="N8" s="130">
        <f>Handel!O6-Handel!O11-Handel!O12</f>
        <v>0</v>
      </c>
      <c r="O8" s="130">
        <f>Handel!P6-Handel!P11-Handel!P12</f>
        <v>0</v>
      </c>
      <c r="P8" s="130">
        <f>Handel!Q6-Handel!Q11-Handel!Q12</f>
        <v>0</v>
      </c>
      <c r="Q8" s="130">
        <f>Handel!R6-Handel!R11-Handel!R12</f>
        <v>0</v>
      </c>
      <c r="R8" s="130">
        <f>Handel!S6-Handel!S11-Handel!S12</f>
        <v>0</v>
      </c>
      <c r="S8" s="130">
        <f>Handel!T6-Handel!T11-Handel!T12</f>
        <v>0</v>
      </c>
      <c r="T8" s="130">
        <f>Handel!U6-Handel!U11-Handel!U12</f>
        <v>0</v>
      </c>
      <c r="U8" s="130">
        <f>Handel!V6-Handel!V11-Handel!V12</f>
        <v>0</v>
      </c>
      <c r="V8" s="130">
        <f>Handel!W6-Handel!W11-Handel!W12</f>
        <v>0</v>
      </c>
    </row>
    <row r="9" spans="1:22" ht="15" thickBot="1">
      <c r="A9" s="109">
        <v>7</v>
      </c>
      <c r="B9" s="143" t="s">
        <v>113</v>
      </c>
      <c r="C9" s="130">
        <f>Produkcja!D6-Produkcja!D10-Produkcja!D11</f>
        <v>0</v>
      </c>
      <c r="D9" s="130">
        <f>Produkcja!E6-Produkcja!E10-Produkcja!E11</f>
        <v>0</v>
      </c>
      <c r="E9" s="130">
        <f>Produkcja!F6-Produkcja!F10-Produkcja!F11</f>
        <v>0</v>
      </c>
      <c r="F9" s="130">
        <f>Produkcja!G6-Produkcja!G10-Produkcja!G11</f>
        <v>0</v>
      </c>
      <c r="G9" s="130">
        <f>Produkcja!H6-Produkcja!H10-Produkcja!H11</f>
        <v>0</v>
      </c>
      <c r="H9" s="130">
        <f>Produkcja!I6-Produkcja!I10-Produkcja!I11</f>
        <v>0</v>
      </c>
      <c r="I9" s="130">
        <f>Produkcja!J6-Produkcja!J10-Produkcja!J11</f>
        <v>0</v>
      </c>
      <c r="J9" s="130">
        <f>Produkcja!K6-Produkcja!K10-Produkcja!K11</f>
        <v>0</v>
      </c>
      <c r="K9" s="130">
        <f>Produkcja!L6-Produkcja!L10-Produkcja!L11</f>
        <v>0</v>
      </c>
      <c r="L9" s="130">
        <f>Produkcja!M6-Produkcja!M10-Produkcja!M11</f>
        <v>0</v>
      </c>
      <c r="M9" s="130">
        <f>Produkcja!N6-Produkcja!N10-Produkcja!N11</f>
        <v>0</v>
      </c>
      <c r="N9" s="130">
        <f>Produkcja!O6-Produkcja!O10-Produkcja!O11</f>
        <v>0</v>
      </c>
      <c r="O9" s="130">
        <f>Produkcja!P6-Produkcja!P10-Produkcja!P11</f>
        <v>0</v>
      </c>
      <c r="P9" s="130">
        <f>Produkcja!Q6-Produkcja!Q10-Produkcja!Q11</f>
        <v>0</v>
      </c>
      <c r="Q9" s="130">
        <f>Produkcja!R6-Produkcja!R10-Produkcja!R11</f>
        <v>0</v>
      </c>
      <c r="R9" s="130">
        <f>Produkcja!S6-Produkcja!S10-Produkcja!S11</f>
        <v>0</v>
      </c>
      <c r="S9" s="130">
        <f>Produkcja!T6-Produkcja!T10-Produkcja!T11</f>
        <v>0</v>
      </c>
      <c r="T9" s="130">
        <f>Produkcja!U6-Produkcja!U10-Produkcja!U11</f>
        <v>0</v>
      </c>
      <c r="U9" s="130">
        <f>Produkcja!V6-Produkcja!V10-Produkcja!V11</f>
        <v>0</v>
      </c>
      <c r="V9" s="130">
        <f>Produkcja!W6-Produkcja!W10-Produkcja!W11</f>
        <v>0</v>
      </c>
    </row>
    <row r="10" spans="1:22" ht="16.5" thickBot="1" thickTop="1">
      <c r="A10" s="115">
        <v>8</v>
      </c>
      <c r="B10" s="141" t="s">
        <v>114</v>
      </c>
      <c r="C10" s="132">
        <f>SUM(C7:C9)</f>
        <v>0</v>
      </c>
      <c r="D10" s="132">
        <f>SUM(D7:D9)</f>
        <v>0</v>
      </c>
      <c r="E10" s="132">
        <f>SUM(E7:E9)</f>
        <v>0</v>
      </c>
      <c r="F10" s="132">
        <f>SUM(F7:F9)</f>
        <v>0</v>
      </c>
      <c r="G10" s="132">
        <f>SUM(G7:G9)</f>
        <v>0</v>
      </c>
      <c r="H10" s="132">
        <f aca="true" t="shared" si="1" ref="H10:V10">SUM(H7:H9)</f>
        <v>0</v>
      </c>
      <c r="I10" s="132">
        <f t="shared" si="1"/>
        <v>0</v>
      </c>
      <c r="J10" s="132">
        <f t="shared" si="1"/>
        <v>0</v>
      </c>
      <c r="K10" s="132">
        <f t="shared" si="1"/>
        <v>0</v>
      </c>
      <c r="L10" s="132">
        <f t="shared" si="1"/>
        <v>0</v>
      </c>
      <c r="M10" s="132">
        <f t="shared" si="1"/>
        <v>0</v>
      </c>
      <c r="N10" s="132">
        <f t="shared" si="1"/>
        <v>0</v>
      </c>
      <c r="O10" s="132">
        <f t="shared" si="1"/>
        <v>0</v>
      </c>
      <c r="P10" s="132">
        <f t="shared" si="1"/>
        <v>0</v>
      </c>
      <c r="Q10" s="132">
        <f t="shared" si="1"/>
        <v>0</v>
      </c>
      <c r="R10" s="132">
        <f t="shared" si="1"/>
        <v>0</v>
      </c>
      <c r="S10" s="132">
        <f t="shared" si="1"/>
        <v>0</v>
      </c>
      <c r="T10" s="132">
        <f t="shared" si="1"/>
        <v>0</v>
      </c>
      <c r="U10" s="132">
        <f t="shared" si="1"/>
        <v>0</v>
      </c>
      <c r="V10" s="132">
        <f t="shared" si="1"/>
        <v>0</v>
      </c>
    </row>
    <row r="11" spans="1:22" ht="15" thickTop="1">
      <c r="A11" s="109">
        <v>9</v>
      </c>
      <c r="B11" s="143" t="s">
        <v>115</v>
      </c>
      <c r="C11" s="130">
        <f>Usługi!D10+Usługi!D11</f>
        <v>0</v>
      </c>
      <c r="D11" s="130">
        <f>Usługi!E10+Usługi!E11</f>
        <v>0</v>
      </c>
      <c r="E11" s="130">
        <f>Usługi!F10+Usługi!F11</f>
        <v>0</v>
      </c>
      <c r="F11" s="130">
        <f>Usługi!G10+Usługi!G11</f>
        <v>0</v>
      </c>
      <c r="G11" s="130">
        <f>Usługi!H10+Usługi!H11</f>
        <v>0</v>
      </c>
      <c r="H11" s="130">
        <f>Usługi!I10+Usługi!I11</f>
        <v>0</v>
      </c>
      <c r="I11" s="130">
        <f>Usługi!J10+Usługi!J11</f>
        <v>0</v>
      </c>
      <c r="J11" s="130">
        <f>Usługi!K10+Usługi!K11</f>
        <v>0</v>
      </c>
      <c r="K11" s="130">
        <f>Usługi!L10+Usługi!L11</f>
        <v>0</v>
      </c>
      <c r="L11" s="130">
        <f>Usługi!M10+Usługi!M11</f>
        <v>0</v>
      </c>
      <c r="M11" s="130">
        <f>Usługi!N10+Usługi!N11</f>
        <v>0</v>
      </c>
      <c r="N11" s="130">
        <f>Usługi!O10+Usługi!O11</f>
        <v>0</v>
      </c>
      <c r="O11" s="130">
        <f>Usługi!P10+Usługi!P11</f>
        <v>0</v>
      </c>
      <c r="P11" s="130">
        <f>Usługi!Q10+Usługi!Q11</f>
        <v>0</v>
      </c>
      <c r="Q11" s="130">
        <f>Usługi!R10+Usługi!R11</f>
        <v>0</v>
      </c>
      <c r="R11" s="130">
        <f>Usługi!S10+Usługi!S11</f>
        <v>0</v>
      </c>
      <c r="S11" s="130">
        <f>Usługi!T10+Usługi!T11</f>
        <v>0</v>
      </c>
      <c r="T11" s="130">
        <f>Usługi!U10+Usługi!U11</f>
        <v>0</v>
      </c>
      <c r="U11" s="130">
        <f>Usługi!V10+Usługi!V11</f>
        <v>0</v>
      </c>
      <c r="V11" s="130">
        <f>Usługi!W10+Usługi!W11</f>
        <v>0</v>
      </c>
    </row>
    <row r="12" spans="1:22" ht="14.25">
      <c r="A12" s="109">
        <v>10</v>
      </c>
      <c r="B12" s="143" t="s">
        <v>116</v>
      </c>
      <c r="C12" s="130">
        <f>Handel!D11+Handel!D12</f>
        <v>0</v>
      </c>
      <c r="D12" s="130">
        <f>Handel!E11+Handel!E12</f>
        <v>0</v>
      </c>
      <c r="E12" s="130">
        <f>Handel!F11+Handel!F12</f>
        <v>0</v>
      </c>
      <c r="F12" s="130">
        <f>Handel!G11+Handel!G12</f>
        <v>0</v>
      </c>
      <c r="G12" s="130">
        <f>Handel!H11+Handel!H12</f>
        <v>0</v>
      </c>
      <c r="H12" s="130">
        <f>Handel!I11+Handel!I12</f>
        <v>0</v>
      </c>
      <c r="I12" s="130">
        <f>Handel!J11+Handel!J12</f>
        <v>0</v>
      </c>
      <c r="J12" s="130">
        <f>Handel!K11+Handel!K12</f>
        <v>0</v>
      </c>
      <c r="K12" s="130">
        <f>Handel!L11+Handel!L12</f>
        <v>0</v>
      </c>
      <c r="L12" s="130">
        <f>Handel!M11+Handel!M12</f>
        <v>0</v>
      </c>
      <c r="M12" s="130">
        <f>Handel!N11+Handel!N12</f>
        <v>0</v>
      </c>
      <c r="N12" s="130">
        <f>Handel!O11+Handel!O12</f>
        <v>0</v>
      </c>
      <c r="O12" s="130">
        <f>Handel!P11+Handel!P12</f>
        <v>0</v>
      </c>
      <c r="P12" s="130">
        <f>Handel!Q11+Handel!Q12</f>
        <v>0</v>
      </c>
      <c r="Q12" s="130">
        <f>Handel!R11+Handel!R12</f>
        <v>0</v>
      </c>
      <c r="R12" s="130">
        <f>Handel!S11+Handel!S12</f>
        <v>0</v>
      </c>
      <c r="S12" s="130">
        <f>Handel!T11+Handel!T12</f>
        <v>0</v>
      </c>
      <c r="T12" s="130">
        <f>Handel!U11+Handel!U12</f>
        <v>0</v>
      </c>
      <c r="U12" s="130">
        <f>Handel!V11+Handel!V12</f>
        <v>0</v>
      </c>
      <c r="V12" s="130">
        <f>Handel!W11+Handel!W12</f>
        <v>0</v>
      </c>
    </row>
    <row r="13" spans="1:22" ht="15" thickBot="1">
      <c r="A13" s="109">
        <v>11</v>
      </c>
      <c r="B13" s="143" t="s">
        <v>117</v>
      </c>
      <c r="C13" s="130">
        <f>Produkcja!D10+Produkcja!D11</f>
        <v>0</v>
      </c>
      <c r="D13" s="130">
        <f>Produkcja!E10+Produkcja!E11</f>
        <v>0</v>
      </c>
      <c r="E13" s="130">
        <f>Produkcja!F10+Produkcja!F11</f>
        <v>0</v>
      </c>
      <c r="F13" s="130">
        <f>Produkcja!G10+Produkcja!G11</f>
        <v>0</v>
      </c>
      <c r="G13" s="130">
        <f>Produkcja!H10+Produkcja!H11</f>
        <v>0</v>
      </c>
      <c r="H13" s="130">
        <f>Produkcja!I10+Produkcja!I11</f>
        <v>0</v>
      </c>
      <c r="I13" s="130">
        <f>Produkcja!J10+Produkcja!J11</f>
        <v>0</v>
      </c>
      <c r="J13" s="130">
        <f>Produkcja!K10+Produkcja!K11</f>
        <v>0</v>
      </c>
      <c r="K13" s="130">
        <f>Produkcja!L10+Produkcja!L11</f>
        <v>0</v>
      </c>
      <c r="L13" s="130">
        <f>Produkcja!M10+Produkcja!M11</f>
        <v>0</v>
      </c>
      <c r="M13" s="130">
        <f>Produkcja!N10+Produkcja!N11</f>
        <v>0</v>
      </c>
      <c r="N13" s="130">
        <f>Produkcja!O10+Produkcja!O11</f>
        <v>0</v>
      </c>
      <c r="O13" s="130">
        <f>Produkcja!P10+Produkcja!P11</f>
        <v>0</v>
      </c>
      <c r="P13" s="130">
        <f>Produkcja!Q10+Produkcja!Q11</f>
        <v>0</v>
      </c>
      <c r="Q13" s="130">
        <f>Produkcja!R10+Produkcja!R11</f>
        <v>0</v>
      </c>
      <c r="R13" s="130">
        <f>Produkcja!S10+Produkcja!S11</f>
        <v>0</v>
      </c>
      <c r="S13" s="130">
        <f>Produkcja!T10+Produkcja!T11</f>
        <v>0</v>
      </c>
      <c r="T13" s="130">
        <f>Produkcja!U10+Produkcja!U11</f>
        <v>0</v>
      </c>
      <c r="U13" s="130">
        <f>Produkcja!V10+Produkcja!V11</f>
        <v>0</v>
      </c>
      <c r="V13" s="130">
        <f>Produkcja!W10+Produkcja!W11</f>
        <v>0</v>
      </c>
    </row>
    <row r="14" spans="1:22" ht="27.75" thickBot="1" thickTop="1">
      <c r="A14" s="115">
        <v>12</v>
      </c>
      <c r="B14" s="141" t="s">
        <v>118</v>
      </c>
      <c r="C14" s="132">
        <f>SUM(C11:C13)</f>
        <v>0</v>
      </c>
      <c r="D14" s="132">
        <f>SUM(D11:D13)</f>
        <v>0</v>
      </c>
      <c r="E14" s="132">
        <f>SUM(E11:E13)</f>
        <v>0</v>
      </c>
      <c r="F14" s="132">
        <f>SUM(F11:F13)</f>
        <v>0</v>
      </c>
      <c r="G14" s="132">
        <f>SUM(G11:G13)</f>
        <v>0</v>
      </c>
      <c r="H14" s="132">
        <f aca="true" t="shared" si="2" ref="H14:V14">SUM(H11:H13)</f>
        <v>0</v>
      </c>
      <c r="I14" s="132">
        <f t="shared" si="2"/>
        <v>0</v>
      </c>
      <c r="J14" s="132">
        <f t="shared" si="2"/>
        <v>0</v>
      </c>
      <c r="K14" s="132">
        <f t="shared" si="2"/>
        <v>0</v>
      </c>
      <c r="L14" s="132">
        <f t="shared" si="2"/>
        <v>0</v>
      </c>
      <c r="M14" s="132">
        <f t="shared" si="2"/>
        <v>0</v>
      </c>
      <c r="N14" s="132">
        <f t="shared" si="2"/>
        <v>0</v>
      </c>
      <c r="O14" s="132">
        <f t="shared" si="2"/>
        <v>0</v>
      </c>
      <c r="P14" s="132">
        <f t="shared" si="2"/>
        <v>0</v>
      </c>
      <c r="Q14" s="132">
        <f t="shared" si="2"/>
        <v>0</v>
      </c>
      <c r="R14" s="132">
        <f t="shared" si="2"/>
        <v>0</v>
      </c>
      <c r="S14" s="132">
        <f t="shared" si="2"/>
        <v>0</v>
      </c>
      <c r="T14" s="132">
        <f t="shared" si="2"/>
        <v>0</v>
      </c>
      <c r="U14" s="132">
        <f t="shared" si="2"/>
        <v>0</v>
      </c>
      <c r="V14" s="132">
        <f t="shared" si="2"/>
        <v>0</v>
      </c>
    </row>
    <row r="15" spans="1:22" ht="15" thickTop="1">
      <c r="A15" s="109">
        <v>13</v>
      </c>
      <c r="B15" s="143" t="s">
        <v>119</v>
      </c>
      <c r="C15" s="130">
        <f aca="true" t="shared" si="3" ref="C15:V15">C3-C7-C11</f>
        <v>0</v>
      </c>
      <c r="D15" s="130">
        <f t="shared" si="3"/>
        <v>0</v>
      </c>
      <c r="E15" s="130">
        <f t="shared" si="3"/>
        <v>0</v>
      </c>
      <c r="F15" s="130">
        <f t="shared" si="3"/>
        <v>0</v>
      </c>
      <c r="G15" s="130">
        <f t="shared" si="3"/>
        <v>0</v>
      </c>
      <c r="H15" s="130">
        <f t="shared" si="3"/>
        <v>0</v>
      </c>
      <c r="I15" s="130">
        <f t="shared" si="3"/>
        <v>0</v>
      </c>
      <c r="J15" s="130">
        <f t="shared" si="3"/>
        <v>0</v>
      </c>
      <c r="K15" s="130">
        <f t="shared" si="3"/>
        <v>0</v>
      </c>
      <c r="L15" s="130">
        <f t="shared" si="3"/>
        <v>0</v>
      </c>
      <c r="M15" s="130">
        <f t="shared" si="3"/>
        <v>0</v>
      </c>
      <c r="N15" s="130">
        <f t="shared" si="3"/>
        <v>0</v>
      </c>
      <c r="O15" s="130">
        <f t="shared" si="3"/>
        <v>0</v>
      </c>
      <c r="P15" s="130">
        <f t="shared" si="3"/>
        <v>0</v>
      </c>
      <c r="Q15" s="130">
        <f t="shared" si="3"/>
        <v>0</v>
      </c>
      <c r="R15" s="130">
        <f t="shared" si="3"/>
        <v>0</v>
      </c>
      <c r="S15" s="130">
        <f t="shared" si="3"/>
        <v>0</v>
      </c>
      <c r="T15" s="130">
        <f t="shared" si="3"/>
        <v>0</v>
      </c>
      <c r="U15" s="130">
        <f t="shared" si="3"/>
        <v>0</v>
      </c>
      <c r="V15" s="130">
        <f t="shared" si="3"/>
        <v>0</v>
      </c>
    </row>
    <row r="16" spans="1:22" ht="14.25">
      <c r="A16" s="109">
        <v>14</v>
      </c>
      <c r="B16" s="143" t="s">
        <v>120</v>
      </c>
      <c r="C16" s="130">
        <f aca="true" t="shared" si="4" ref="C16:V16">C4-C8-C12</f>
        <v>0</v>
      </c>
      <c r="D16" s="130">
        <f t="shared" si="4"/>
        <v>0</v>
      </c>
      <c r="E16" s="130">
        <f t="shared" si="4"/>
        <v>0</v>
      </c>
      <c r="F16" s="130">
        <f t="shared" si="4"/>
        <v>0</v>
      </c>
      <c r="G16" s="130">
        <f t="shared" si="4"/>
        <v>0</v>
      </c>
      <c r="H16" s="130">
        <f t="shared" si="4"/>
        <v>0</v>
      </c>
      <c r="I16" s="130">
        <f t="shared" si="4"/>
        <v>0</v>
      </c>
      <c r="J16" s="130">
        <f t="shared" si="4"/>
        <v>0</v>
      </c>
      <c r="K16" s="130">
        <f t="shared" si="4"/>
        <v>0</v>
      </c>
      <c r="L16" s="130">
        <f t="shared" si="4"/>
        <v>0</v>
      </c>
      <c r="M16" s="130">
        <f t="shared" si="4"/>
        <v>0</v>
      </c>
      <c r="N16" s="130">
        <f t="shared" si="4"/>
        <v>0</v>
      </c>
      <c r="O16" s="130">
        <f t="shared" si="4"/>
        <v>0</v>
      </c>
      <c r="P16" s="130">
        <f t="shared" si="4"/>
        <v>0</v>
      </c>
      <c r="Q16" s="130">
        <f t="shared" si="4"/>
        <v>0</v>
      </c>
      <c r="R16" s="130">
        <f t="shared" si="4"/>
        <v>0</v>
      </c>
      <c r="S16" s="130">
        <f t="shared" si="4"/>
        <v>0</v>
      </c>
      <c r="T16" s="130">
        <f t="shared" si="4"/>
        <v>0</v>
      </c>
      <c r="U16" s="130">
        <f t="shared" si="4"/>
        <v>0</v>
      </c>
      <c r="V16" s="130">
        <f t="shared" si="4"/>
        <v>0</v>
      </c>
    </row>
    <row r="17" spans="1:22" ht="15" thickBot="1">
      <c r="A17" s="109">
        <v>15</v>
      </c>
      <c r="B17" s="143" t="s">
        <v>121</v>
      </c>
      <c r="C17" s="130">
        <f aca="true" t="shared" si="5" ref="C17:V17">C5-C9-C13</f>
        <v>0</v>
      </c>
      <c r="D17" s="130">
        <f t="shared" si="5"/>
        <v>0</v>
      </c>
      <c r="E17" s="130">
        <f t="shared" si="5"/>
        <v>0</v>
      </c>
      <c r="F17" s="130">
        <f t="shared" si="5"/>
        <v>0</v>
      </c>
      <c r="G17" s="130">
        <f t="shared" si="5"/>
        <v>0</v>
      </c>
      <c r="H17" s="130">
        <f t="shared" si="5"/>
        <v>0</v>
      </c>
      <c r="I17" s="130">
        <f t="shared" si="5"/>
        <v>0</v>
      </c>
      <c r="J17" s="130">
        <f t="shared" si="5"/>
        <v>0</v>
      </c>
      <c r="K17" s="130">
        <f t="shared" si="5"/>
        <v>0</v>
      </c>
      <c r="L17" s="130">
        <f t="shared" si="5"/>
        <v>0</v>
      </c>
      <c r="M17" s="130">
        <f t="shared" si="5"/>
        <v>0</v>
      </c>
      <c r="N17" s="130">
        <f t="shared" si="5"/>
        <v>0</v>
      </c>
      <c r="O17" s="130">
        <f t="shared" si="5"/>
        <v>0</v>
      </c>
      <c r="P17" s="130">
        <f t="shared" si="5"/>
        <v>0</v>
      </c>
      <c r="Q17" s="130">
        <f t="shared" si="5"/>
        <v>0</v>
      </c>
      <c r="R17" s="130">
        <f t="shared" si="5"/>
        <v>0</v>
      </c>
      <c r="S17" s="130">
        <f t="shared" si="5"/>
        <v>0</v>
      </c>
      <c r="T17" s="130">
        <f t="shared" si="5"/>
        <v>0</v>
      </c>
      <c r="U17" s="130">
        <f t="shared" si="5"/>
        <v>0</v>
      </c>
      <c r="V17" s="130">
        <f t="shared" si="5"/>
        <v>0</v>
      </c>
    </row>
    <row r="18" spans="1:22" ht="16.5" thickBot="1" thickTop="1">
      <c r="A18" s="115">
        <v>16</v>
      </c>
      <c r="B18" s="141" t="s">
        <v>138</v>
      </c>
      <c r="C18" s="132">
        <f>SUM(C15:C17)</f>
        <v>0</v>
      </c>
      <c r="D18" s="132">
        <f>SUM(D15:D17)</f>
        <v>0</v>
      </c>
      <c r="E18" s="132">
        <f>SUM(E15:E17)</f>
        <v>0</v>
      </c>
      <c r="F18" s="132">
        <f>SUM(F15:F17)</f>
        <v>0</v>
      </c>
      <c r="G18" s="132">
        <f>SUM(G15:G17)</f>
        <v>0</v>
      </c>
      <c r="H18" s="132">
        <f aca="true" t="shared" si="6" ref="H18:V18">SUM(H15:H17)</f>
        <v>0</v>
      </c>
      <c r="I18" s="132">
        <f t="shared" si="6"/>
        <v>0</v>
      </c>
      <c r="J18" s="132">
        <f t="shared" si="6"/>
        <v>0</v>
      </c>
      <c r="K18" s="132">
        <f t="shared" si="6"/>
        <v>0</v>
      </c>
      <c r="L18" s="132">
        <f t="shared" si="6"/>
        <v>0</v>
      </c>
      <c r="M18" s="132">
        <f t="shared" si="6"/>
        <v>0</v>
      </c>
      <c r="N18" s="132">
        <f t="shared" si="6"/>
        <v>0</v>
      </c>
      <c r="O18" s="132">
        <f t="shared" si="6"/>
        <v>0</v>
      </c>
      <c r="P18" s="132">
        <f t="shared" si="6"/>
        <v>0</v>
      </c>
      <c r="Q18" s="132">
        <f t="shared" si="6"/>
        <v>0</v>
      </c>
      <c r="R18" s="132">
        <f t="shared" si="6"/>
        <v>0</v>
      </c>
      <c r="S18" s="132">
        <f t="shared" si="6"/>
        <v>0</v>
      </c>
      <c r="T18" s="132">
        <f t="shared" si="6"/>
        <v>0</v>
      </c>
      <c r="U18" s="132">
        <f t="shared" si="6"/>
        <v>0</v>
      </c>
      <c r="V18" s="132">
        <f t="shared" si="6"/>
        <v>0</v>
      </c>
    </row>
    <row r="19" ht="15" thickTop="1"/>
    <row r="20" spans="1:22" ht="15">
      <c r="A20" s="112"/>
      <c r="B20" s="145"/>
      <c r="C20" s="198"/>
      <c r="D20" s="198"/>
      <c r="E20" s="198"/>
      <c r="F20" s="198"/>
      <c r="G20" s="112"/>
      <c r="H20" s="195" t="s">
        <v>139</v>
      </c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12"/>
      <c r="U20" s="112"/>
      <c r="V20" s="112"/>
    </row>
    <row r="21" spans="1:22" ht="15">
      <c r="A21" s="113" t="s">
        <v>12</v>
      </c>
      <c r="B21" s="146" t="s">
        <v>123</v>
      </c>
      <c r="C21" s="125">
        <f>C2</f>
        <v>9</v>
      </c>
      <c r="D21" s="125">
        <f>D2</f>
        <v>10</v>
      </c>
      <c r="E21" s="125">
        <f>E2</f>
        <v>11</v>
      </c>
      <c r="F21" s="125">
        <f>F2</f>
        <v>12</v>
      </c>
      <c r="G21" s="113">
        <f>G2</f>
        <v>2013</v>
      </c>
      <c r="H21" s="113">
        <f aca="true" t="shared" si="7" ref="H21:V21">H2</f>
        <v>1</v>
      </c>
      <c r="I21" s="113">
        <f t="shared" si="7"/>
        <v>2</v>
      </c>
      <c r="J21" s="113">
        <f t="shared" si="7"/>
        <v>3</v>
      </c>
      <c r="K21" s="113">
        <f t="shared" si="7"/>
        <v>4</v>
      </c>
      <c r="L21" s="113">
        <f t="shared" si="7"/>
        <v>5</v>
      </c>
      <c r="M21" s="113">
        <f t="shared" si="7"/>
        <v>6</v>
      </c>
      <c r="N21" s="113">
        <f t="shared" si="7"/>
        <v>7</v>
      </c>
      <c r="O21" s="113">
        <f t="shared" si="7"/>
        <v>8</v>
      </c>
      <c r="P21" s="113">
        <f t="shared" si="7"/>
        <v>9</v>
      </c>
      <c r="Q21" s="113">
        <f t="shared" si="7"/>
        <v>10</v>
      </c>
      <c r="R21" s="113">
        <f t="shared" si="7"/>
        <v>11</v>
      </c>
      <c r="S21" s="113">
        <f t="shared" si="7"/>
        <v>12</v>
      </c>
      <c r="T21" s="113">
        <f t="shared" si="7"/>
        <v>2014</v>
      </c>
      <c r="U21" s="113">
        <f t="shared" si="7"/>
        <v>2015</v>
      </c>
      <c r="V21" s="113">
        <f t="shared" si="7"/>
        <v>2016</v>
      </c>
    </row>
    <row r="22" spans="1:22" ht="14.25">
      <c r="A22" s="109">
        <v>1</v>
      </c>
      <c r="B22" s="139" t="s">
        <v>124</v>
      </c>
      <c r="C22" s="130">
        <f>Usługi!D14+Usługi!D16</f>
        <v>0</v>
      </c>
      <c r="D22" s="130">
        <f>Usługi!E14+Usługi!E16</f>
        <v>0</v>
      </c>
      <c r="E22" s="130">
        <f>Usługi!F14+Usługi!F16</f>
        <v>0</v>
      </c>
      <c r="F22" s="130">
        <f>Usługi!G14+Usługi!G16</f>
        <v>0</v>
      </c>
      <c r="G22" s="130">
        <f>Usługi!H14+Usługi!H16</f>
        <v>0</v>
      </c>
      <c r="H22" s="130">
        <f>Usługi!I14+Usługi!I16</f>
        <v>0</v>
      </c>
      <c r="I22" s="130">
        <f>Usługi!J14+Usługi!J16</f>
        <v>0</v>
      </c>
      <c r="J22" s="130">
        <f>Usługi!K14+Usługi!K16</f>
        <v>0</v>
      </c>
      <c r="K22" s="130">
        <f>Usługi!L14+Usługi!L16</f>
        <v>0</v>
      </c>
      <c r="L22" s="130">
        <f>Usługi!M14+Usługi!M16</f>
        <v>0</v>
      </c>
      <c r="M22" s="130">
        <f>Usługi!N14+Usługi!N16</f>
        <v>0</v>
      </c>
      <c r="N22" s="130">
        <f>Usługi!O14+Usługi!O16</f>
        <v>0</v>
      </c>
      <c r="O22" s="130">
        <f>Usługi!P14+Usługi!P16</f>
        <v>0</v>
      </c>
      <c r="P22" s="130">
        <f>Usługi!Q14+Usługi!Q16</f>
        <v>0</v>
      </c>
      <c r="Q22" s="130">
        <f>Usługi!R14+Usługi!R16</f>
        <v>0</v>
      </c>
      <c r="R22" s="130">
        <f>Usługi!S14+Usługi!S16</f>
        <v>0</v>
      </c>
      <c r="S22" s="130">
        <f>Usługi!T14+Usługi!T16</f>
        <v>0</v>
      </c>
      <c r="T22" s="130">
        <f>Usługi!U14+Usługi!U16</f>
        <v>0</v>
      </c>
      <c r="U22" s="130">
        <f>Usługi!V14+Usługi!V16</f>
        <v>0</v>
      </c>
      <c r="V22" s="130">
        <f>Usługi!W14+Usługi!W16</f>
        <v>0</v>
      </c>
    </row>
    <row r="23" spans="1:22" ht="14.25">
      <c r="A23" s="109">
        <v>2</v>
      </c>
      <c r="B23" s="139" t="s">
        <v>125</v>
      </c>
      <c r="C23" s="130">
        <f>Handel!D15+Handel!D17</f>
        <v>0</v>
      </c>
      <c r="D23" s="130">
        <f>Handel!E15+Handel!E17</f>
        <v>0</v>
      </c>
      <c r="E23" s="130">
        <f>Handel!F15+Handel!F17</f>
        <v>0</v>
      </c>
      <c r="F23" s="130">
        <f>Handel!G15+Handel!G17</f>
        <v>0</v>
      </c>
      <c r="G23" s="130">
        <f>Handel!H15+Handel!H17</f>
        <v>0</v>
      </c>
      <c r="H23" s="130">
        <f>Handel!I15+Handel!I17</f>
        <v>0</v>
      </c>
      <c r="I23" s="130">
        <f>Handel!J15+Handel!J17</f>
        <v>0</v>
      </c>
      <c r="J23" s="130">
        <f>Handel!K15+Handel!K17</f>
        <v>0</v>
      </c>
      <c r="K23" s="130">
        <f>Handel!L15+Handel!L17</f>
        <v>0</v>
      </c>
      <c r="L23" s="130">
        <f>Handel!M15+Handel!M17</f>
        <v>0</v>
      </c>
      <c r="M23" s="130">
        <f>Handel!N15+Handel!N17</f>
        <v>0</v>
      </c>
      <c r="N23" s="130">
        <f>Handel!O15+Handel!O17</f>
        <v>0</v>
      </c>
      <c r="O23" s="130">
        <f>Handel!P15+Handel!P17</f>
        <v>0</v>
      </c>
      <c r="P23" s="130">
        <f>Handel!Q15+Handel!Q17</f>
        <v>0</v>
      </c>
      <c r="Q23" s="130">
        <f>Handel!R15+Handel!R17</f>
        <v>0</v>
      </c>
      <c r="R23" s="130">
        <f>Handel!S15+Handel!S17</f>
        <v>0</v>
      </c>
      <c r="S23" s="130">
        <f>Handel!T15+Handel!T17</f>
        <v>0</v>
      </c>
      <c r="T23" s="130">
        <f>Handel!U15+Handel!U17</f>
        <v>0</v>
      </c>
      <c r="U23" s="130">
        <f>Handel!V15+Handel!V17</f>
        <v>0</v>
      </c>
      <c r="V23" s="130">
        <f>Handel!W15+Handel!W17</f>
        <v>0</v>
      </c>
    </row>
    <row r="24" spans="1:22" ht="15" thickBot="1">
      <c r="A24" s="110">
        <v>3</v>
      </c>
      <c r="B24" s="140" t="s">
        <v>126</v>
      </c>
      <c r="C24" s="130">
        <f>Produkcja!D14+Produkcja!D16</f>
        <v>0</v>
      </c>
      <c r="D24" s="130">
        <f>Produkcja!E14+Produkcja!E16</f>
        <v>0</v>
      </c>
      <c r="E24" s="130">
        <f>Produkcja!F14+Produkcja!F16</f>
        <v>0</v>
      </c>
      <c r="F24" s="130">
        <f>Produkcja!G14+Produkcja!G16</f>
        <v>0</v>
      </c>
      <c r="G24" s="130">
        <f>Produkcja!H14+Produkcja!H16</f>
        <v>0</v>
      </c>
      <c r="H24" s="130">
        <f>Produkcja!I14+Produkcja!I16</f>
        <v>0</v>
      </c>
      <c r="I24" s="130">
        <f>Produkcja!J14+Produkcja!J16</f>
        <v>0</v>
      </c>
      <c r="J24" s="130">
        <f>Produkcja!K14+Produkcja!K16</f>
        <v>0</v>
      </c>
      <c r="K24" s="130">
        <f>Produkcja!L14+Produkcja!L16</f>
        <v>0</v>
      </c>
      <c r="L24" s="130">
        <f>Produkcja!M14+Produkcja!M16</f>
        <v>0</v>
      </c>
      <c r="M24" s="130">
        <f>Produkcja!N14+Produkcja!N16</f>
        <v>0</v>
      </c>
      <c r="N24" s="130">
        <f>Produkcja!O14+Produkcja!O16</f>
        <v>0</v>
      </c>
      <c r="O24" s="130">
        <f>Produkcja!P14+Produkcja!P16</f>
        <v>0</v>
      </c>
      <c r="P24" s="130">
        <f>Produkcja!Q14+Produkcja!Q16</f>
        <v>0</v>
      </c>
      <c r="Q24" s="130">
        <f>Produkcja!R14+Produkcja!R16</f>
        <v>0</v>
      </c>
      <c r="R24" s="130">
        <f>Produkcja!S14+Produkcja!S16</f>
        <v>0</v>
      </c>
      <c r="S24" s="130">
        <f>Produkcja!T14+Produkcja!T16</f>
        <v>0</v>
      </c>
      <c r="T24" s="130">
        <f>Produkcja!U14+Produkcja!U16</f>
        <v>0</v>
      </c>
      <c r="U24" s="130">
        <f>Produkcja!V14+Produkcja!V16</f>
        <v>0</v>
      </c>
      <c r="V24" s="130">
        <f>Produkcja!W14+Produkcja!W16</f>
        <v>0</v>
      </c>
    </row>
    <row r="25" spans="1:22" ht="27.75" thickBot="1" thickTop="1">
      <c r="A25" s="114">
        <v>4</v>
      </c>
      <c r="B25" s="147" t="s">
        <v>127</v>
      </c>
      <c r="C25" s="132">
        <f>SUM(C22:C24)</f>
        <v>0</v>
      </c>
      <c r="D25" s="132">
        <f>SUM(D22:D24)</f>
        <v>0</v>
      </c>
      <c r="E25" s="132">
        <f>SUM(E22:E24)</f>
        <v>0</v>
      </c>
      <c r="F25" s="132">
        <f>SUM(F22:F24)</f>
        <v>0</v>
      </c>
      <c r="G25" s="132">
        <f>SUM(G22:G24)</f>
        <v>0</v>
      </c>
      <c r="H25" s="132">
        <f aca="true" t="shared" si="8" ref="H25:V25">SUM(H22:H24)</f>
        <v>0</v>
      </c>
      <c r="I25" s="132">
        <f t="shared" si="8"/>
        <v>0</v>
      </c>
      <c r="J25" s="132">
        <f t="shared" si="8"/>
        <v>0</v>
      </c>
      <c r="K25" s="132">
        <f t="shared" si="8"/>
        <v>0</v>
      </c>
      <c r="L25" s="132">
        <f t="shared" si="8"/>
        <v>0</v>
      </c>
      <c r="M25" s="132">
        <f t="shared" si="8"/>
        <v>0</v>
      </c>
      <c r="N25" s="132">
        <f t="shared" si="8"/>
        <v>0</v>
      </c>
      <c r="O25" s="132">
        <f t="shared" si="8"/>
        <v>0</v>
      </c>
      <c r="P25" s="132">
        <f t="shared" si="8"/>
        <v>0</v>
      </c>
      <c r="Q25" s="132">
        <f t="shared" si="8"/>
        <v>0</v>
      </c>
      <c r="R25" s="132">
        <f t="shared" si="8"/>
        <v>0</v>
      </c>
      <c r="S25" s="132">
        <f t="shared" si="8"/>
        <v>0</v>
      </c>
      <c r="T25" s="132">
        <f t="shared" si="8"/>
        <v>0</v>
      </c>
      <c r="U25" s="132">
        <f t="shared" si="8"/>
        <v>0</v>
      </c>
      <c r="V25" s="132">
        <f t="shared" si="8"/>
        <v>0</v>
      </c>
    </row>
    <row r="26" ht="15" thickTop="1"/>
    <row r="27" ht="14.25">
      <c r="G27" s="134"/>
    </row>
  </sheetData>
  <sheetProtection/>
  <mergeCells count="4">
    <mergeCell ref="H20:S20"/>
    <mergeCell ref="H1:S1"/>
    <mergeCell ref="C20:F20"/>
    <mergeCell ref="C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zoomScalePageLayoutView="0" workbookViewId="0" topLeftCell="A1">
      <selection activeCell="F31" sqref="F31"/>
    </sheetView>
  </sheetViews>
  <sheetFormatPr defaultColWidth="8.796875" defaultRowHeight="14.25"/>
  <cols>
    <col min="1" max="1" width="33.3984375" style="0" customWidth="1"/>
  </cols>
  <sheetData>
    <row r="2" spans="2:19" ht="15" thickBot="1">
      <c r="B2" s="200"/>
      <c r="C2" s="200"/>
      <c r="D2" s="200"/>
      <c r="E2" s="200"/>
      <c r="F2" s="148" t="s">
        <v>136</v>
      </c>
      <c r="G2" s="200">
        <v>2013</v>
      </c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36" t="s">
        <v>137</v>
      </c>
    </row>
    <row r="3" spans="1:21" ht="15.75" thickBot="1">
      <c r="A3" s="149" t="s">
        <v>140</v>
      </c>
      <c r="B3" s="150">
        <v>9</v>
      </c>
      <c r="C3" s="150">
        <v>10</v>
      </c>
      <c r="D3" s="150">
        <v>11</v>
      </c>
      <c r="E3" s="150">
        <v>12</v>
      </c>
      <c r="F3" s="116">
        <f>'Tabela Zbiorcza'!G2</f>
        <v>2013</v>
      </c>
      <c r="G3" s="150">
        <v>1</v>
      </c>
      <c r="H3" s="150">
        <v>2</v>
      </c>
      <c r="I3" s="150">
        <v>3</v>
      </c>
      <c r="J3" s="150">
        <v>4</v>
      </c>
      <c r="K3" s="150">
        <v>5</v>
      </c>
      <c r="L3" s="150">
        <v>6</v>
      </c>
      <c r="M3" s="150">
        <v>7</v>
      </c>
      <c r="N3" s="150">
        <v>8</v>
      </c>
      <c r="O3" s="150">
        <v>9</v>
      </c>
      <c r="P3" s="150">
        <v>10</v>
      </c>
      <c r="Q3" s="150">
        <v>11</v>
      </c>
      <c r="R3" s="150">
        <v>12</v>
      </c>
      <c r="S3" s="116">
        <f>'Tabela Zbiorcza'!T2</f>
        <v>2014</v>
      </c>
      <c r="T3" s="116">
        <f>S3+1</f>
        <v>2015</v>
      </c>
      <c r="U3" s="116">
        <f>T3+1</f>
        <v>2016</v>
      </c>
    </row>
    <row r="4" spans="1:21" ht="15" thickBot="1">
      <c r="A4" s="151" t="s">
        <v>141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5" spans="1:21" ht="15" thickBot="1">
      <c r="A5" s="154" t="s">
        <v>142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1" ht="15" thickBot="1">
      <c r="A6" s="154" t="s">
        <v>143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</row>
    <row r="7" spans="1:21" ht="15" thickBot="1">
      <c r="A7" s="154" t="s">
        <v>144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</row>
    <row r="8" spans="1:21" ht="15" thickBot="1">
      <c r="A8" s="154" t="s">
        <v>145</v>
      </c>
      <c r="B8" s="155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</row>
    <row r="9" spans="1:21" ht="15" thickBot="1">
      <c r="A9" s="154" t="s">
        <v>146</v>
      </c>
      <c r="B9" s="155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</row>
    <row r="10" spans="1:21" ht="15" thickBot="1">
      <c r="A10" s="156" t="s">
        <v>147</v>
      </c>
      <c r="B10" s="157">
        <f>SUM(B5:B9)</f>
        <v>0</v>
      </c>
      <c r="C10" s="157">
        <f aca="true" t="shared" si="0" ref="C10:R10">SUM(C5:C9)</f>
        <v>0</v>
      </c>
      <c r="D10" s="157">
        <f t="shared" si="0"/>
        <v>0</v>
      </c>
      <c r="E10" s="157">
        <f t="shared" si="0"/>
        <v>0</v>
      </c>
      <c r="F10" s="157">
        <f t="shared" si="0"/>
        <v>0</v>
      </c>
      <c r="G10" s="157">
        <f t="shared" si="0"/>
        <v>0</v>
      </c>
      <c r="H10" s="157">
        <f t="shared" si="0"/>
        <v>0</v>
      </c>
      <c r="I10" s="157">
        <f t="shared" si="0"/>
        <v>0</v>
      </c>
      <c r="J10" s="157">
        <f t="shared" si="0"/>
        <v>0</v>
      </c>
      <c r="K10" s="157">
        <f t="shared" si="0"/>
        <v>0</v>
      </c>
      <c r="L10" s="157">
        <f t="shared" si="0"/>
        <v>0</v>
      </c>
      <c r="M10" s="157">
        <f t="shared" si="0"/>
        <v>0</v>
      </c>
      <c r="N10" s="157">
        <f t="shared" si="0"/>
        <v>0</v>
      </c>
      <c r="O10" s="157">
        <f t="shared" si="0"/>
        <v>0</v>
      </c>
      <c r="P10" s="157">
        <f t="shared" si="0"/>
        <v>0</v>
      </c>
      <c r="Q10" s="157">
        <f t="shared" si="0"/>
        <v>0</v>
      </c>
      <c r="R10" s="157">
        <f t="shared" si="0"/>
        <v>0</v>
      </c>
      <c r="S10" s="157">
        <f>SUM(S5:S9)</f>
        <v>0</v>
      </c>
      <c r="T10" s="157">
        <f>SUM(T5:T9)</f>
        <v>0</v>
      </c>
      <c r="U10" s="157">
        <f>SUM(U5:U9)</f>
        <v>0</v>
      </c>
    </row>
    <row r="11" spans="1:21" ht="15" thickBot="1">
      <c r="A11" s="151" t="s">
        <v>148</v>
      </c>
      <c r="B11" s="155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</row>
    <row r="12" spans="1:21" ht="15" thickBot="1">
      <c r="A12" s="154" t="s">
        <v>149</v>
      </c>
      <c r="B12" s="155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</row>
    <row r="13" spans="1:21" ht="15" thickBot="1">
      <c r="A13" s="154" t="s">
        <v>150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</row>
    <row r="14" spans="1:21" ht="15" thickBot="1">
      <c r="A14" s="154" t="s">
        <v>151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</row>
    <row r="15" spans="1:21" ht="15" thickBot="1">
      <c r="A15" s="154" t="s">
        <v>152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</row>
    <row r="16" spans="1:21" ht="15" thickBot="1">
      <c r="A16" s="154" t="s">
        <v>153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</row>
    <row r="17" spans="1:21" ht="15" thickBot="1">
      <c r="A17" s="154" t="s">
        <v>154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</row>
    <row r="18" spans="1:21" ht="15" thickBot="1">
      <c r="A18" s="154" t="s">
        <v>155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</row>
    <row r="19" spans="1:21" ht="15" thickBot="1">
      <c r="A19" s="154" t="s">
        <v>156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</row>
    <row r="20" spans="1:21" ht="15" thickBot="1">
      <c r="A20" s="154" t="s">
        <v>157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</row>
    <row r="21" spans="1:21" ht="15" thickBot="1">
      <c r="A21" s="154" t="s">
        <v>158</v>
      </c>
      <c r="B21" s="155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</row>
    <row r="22" spans="1:21" ht="15" thickBot="1">
      <c r="A22" s="154" t="s">
        <v>159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</row>
    <row r="23" spans="1:21" ht="15" thickBot="1">
      <c r="A23" s="154" t="s">
        <v>160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</row>
    <row r="24" spans="1:21" ht="15" thickBot="1">
      <c r="A24" s="154" t="s">
        <v>161</v>
      </c>
      <c r="B24" s="155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</row>
    <row r="25" spans="1:21" ht="15" thickBot="1">
      <c r="A25" s="154" t="s">
        <v>162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</row>
    <row r="26" spans="1:21" ht="15" thickBot="1">
      <c r="A26" s="154" t="s">
        <v>163</v>
      </c>
      <c r="B26" s="155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</row>
    <row r="27" spans="1:21" ht="15" thickBot="1">
      <c r="A27" s="154" t="s">
        <v>164</v>
      </c>
      <c r="B27" s="155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</row>
    <row r="28" spans="1:21" ht="15" thickBot="1">
      <c r="A28" s="156" t="s">
        <v>165</v>
      </c>
      <c r="B28" s="157">
        <f>SUM(B12:B27)</f>
        <v>0</v>
      </c>
      <c r="C28" s="157">
        <f aca="true" t="shared" si="1" ref="C28:R28">SUM(C12:C27)</f>
        <v>0</v>
      </c>
      <c r="D28" s="157">
        <f t="shared" si="1"/>
        <v>0</v>
      </c>
      <c r="E28" s="157">
        <f t="shared" si="1"/>
        <v>0</v>
      </c>
      <c r="F28" s="157">
        <f t="shared" si="1"/>
        <v>0</v>
      </c>
      <c r="G28" s="157">
        <f t="shared" si="1"/>
        <v>0</v>
      </c>
      <c r="H28" s="157">
        <f t="shared" si="1"/>
        <v>0</v>
      </c>
      <c r="I28" s="157">
        <f t="shared" si="1"/>
        <v>0</v>
      </c>
      <c r="J28" s="157">
        <f t="shared" si="1"/>
        <v>0</v>
      </c>
      <c r="K28" s="157">
        <f t="shared" si="1"/>
        <v>0</v>
      </c>
      <c r="L28" s="157">
        <f t="shared" si="1"/>
        <v>0</v>
      </c>
      <c r="M28" s="157">
        <f t="shared" si="1"/>
        <v>0</v>
      </c>
      <c r="N28" s="157">
        <f t="shared" si="1"/>
        <v>0</v>
      </c>
      <c r="O28" s="157">
        <f t="shared" si="1"/>
        <v>0</v>
      </c>
      <c r="P28" s="157">
        <f t="shared" si="1"/>
        <v>0</v>
      </c>
      <c r="Q28" s="157">
        <f t="shared" si="1"/>
        <v>0</v>
      </c>
      <c r="R28" s="157">
        <f t="shared" si="1"/>
        <v>0</v>
      </c>
      <c r="S28" s="157">
        <f>SUM(S12:S27)</f>
        <v>0</v>
      </c>
      <c r="T28" s="157">
        <f>SUM(T12:T27)</f>
        <v>0</v>
      </c>
      <c r="U28" s="157">
        <f>SUM(U12:U27)</f>
        <v>0</v>
      </c>
    </row>
    <row r="29" spans="1:21" ht="15" thickBot="1">
      <c r="A29" s="154" t="s">
        <v>166</v>
      </c>
      <c r="B29" s="155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</row>
    <row r="30" spans="1:21" ht="15" thickBot="1">
      <c r="A30" s="156" t="s">
        <v>167</v>
      </c>
      <c r="B30" s="157">
        <f>B28-B29</f>
        <v>0</v>
      </c>
      <c r="C30" s="157">
        <f aca="true" t="shared" si="2" ref="C30:R30">C28-C29</f>
        <v>0</v>
      </c>
      <c r="D30" s="157">
        <f t="shared" si="2"/>
        <v>0</v>
      </c>
      <c r="E30" s="157">
        <f t="shared" si="2"/>
        <v>0</v>
      </c>
      <c r="F30" s="157">
        <f t="shared" si="2"/>
        <v>0</v>
      </c>
      <c r="G30" s="157">
        <f t="shared" si="2"/>
        <v>0</v>
      </c>
      <c r="H30" s="157">
        <f t="shared" si="2"/>
        <v>0</v>
      </c>
      <c r="I30" s="157">
        <f t="shared" si="2"/>
        <v>0</v>
      </c>
      <c r="J30" s="157">
        <f t="shared" si="2"/>
        <v>0</v>
      </c>
      <c r="K30" s="157">
        <f t="shared" si="2"/>
        <v>0</v>
      </c>
      <c r="L30" s="157">
        <f t="shared" si="2"/>
        <v>0</v>
      </c>
      <c r="M30" s="157">
        <f t="shared" si="2"/>
        <v>0</v>
      </c>
      <c r="N30" s="157">
        <f t="shared" si="2"/>
        <v>0</v>
      </c>
      <c r="O30" s="157">
        <f t="shared" si="2"/>
        <v>0</v>
      </c>
      <c r="P30" s="157">
        <f t="shared" si="2"/>
        <v>0</v>
      </c>
      <c r="Q30" s="157">
        <f t="shared" si="2"/>
        <v>0</v>
      </c>
      <c r="R30" s="157">
        <f t="shared" si="2"/>
        <v>0</v>
      </c>
      <c r="S30" s="157">
        <f>S28-S29</f>
        <v>0</v>
      </c>
      <c r="T30" s="157">
        <f>T28-T29</f>
        <v>0</v>
      </c>
      <c r="U30" s="157">
        <f>U28-U29</f>
        <v>0</v>
      </c>
    </row>
    <row r="31" spans="1:21" ht="15" thickBot="1">
      <c r="A31" s="151" t="s">
        <v>168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</row>
    <row r="32" spans="1:21" ht="15" thickBot="1">
      <c r="A32" s="156" t="s">
        <v>169</v>
      </c>
      <c r="B32" s="157">
        <f>B10-B30-B31</f>
        <v>0</v>
      </c>
      <c r="C32" s="157">
        <f aca="true" t="shared" si="3" ref="C32:R32">C10-C30-C31</f>
        <v>0</v>
      </c>
      <c r="D32" s="157">
        <f t="shared" si="3"/>
        <v>0</v>
      </c>
      <c r="E32" s="157">
        <f t="shared" si="3"/>
        <v>0</v>
      </c>
      <c r="F32" s="157">
        <f t="shared" si="3"/>
        <v>0</v>
      </c>
      <c r="G32" s="157">
        <f t="shared" si="3"/>
        <v>0</v>
      </c>
      <c r="H32" s="157">
        <f t="shared" si="3"/>
        <v>0</v>
      </c>
      <c r="I32" s="157">
        <f t="shared" si="3"/>
        <v>0</v>
      </c>
      <c r="J32" s="157">
        <f t="shared" si="3"/>
        <v>0</v>
      </c>
      <c r="K32" s="157">
        <f t="shared" si="3"/>
        <v>0</v>
      </c>
      <c r="L32" s="157">
        <f t="shared" si="3"/>
        <v>0</v>
      </c>
      <c r="M32" s="157">
        <f t="shared" si="3"/>
        <v>0</v>
      </c>
      <c r="N32" s="157">
        <f t="shared" si="3"/>
        <v>0</v>
      </c>
      <c r="O32" s="157">
        <f t="shared" si="3"/>
        <v>0</v>
      </c>
      <c r="P32" s="157">
        <f t="shared" si="3"/>
        <v>0</v>
      </c>
      <c r="Q32" s="157">
        <f t="shared" si="3"/>
        <v>0</v>
      </c>
      <c r="R32" s="157">
        <f t="shared" si="3"/>
        <v>0</v>
      </c>
      <c r="S32" s="157">
        <f>S10-S30-S31</f>
        <v>0</v>
      </c>
      <c r="T32" s="157">
        <f>T10-T30-T31</f>
        <v>0</v>
      </c>
      <c r="U32" s="157">
        <f>U10-U30-U31</f>
        <v>0</v>
      </c>
    </row>
    <row r="33" spans="1:21" ht="15" thickBot="1">
      <c r="A33" s="151" t="s">
        <v>170</v>
      </c>
      <c r="B33" s="158">
        <f>IF(B32&lt;0,0,B32*0.19)</f>
        <v>0</v>
      </c>
      <c r="C33" s="158">
        <f aca="true" t="shared" si="4" ref="C33:R33">IF(C32&lt;0,0,C32*0.19)</f>
        <v>0</v>
      </c>
      <c r="D33" s="158">
        <f t="shared" si="4"/>
        <v>0</v>
      </c>
      <c r="E33" s="158">
        <f t="shared" si="4"/>
        <v>0</v>
      </c>
      <c r="F33" s="158">
        <f>SUM(B33:E33)</f>
        <v>0</v>
      </c>
      <c r="G33" s="158">
        <f t="shared" si="4"/>
        <v>0</v>
      </c>
      <c r="H33" s="158">
        <f t="shared" si="4"/>
        <v>0</v>
      </c>
      <c r="I33" s="158">
        <f t="shared" si="4"/>
        <v>0</v>
      </c>
      <c r="J33" s="158">
        <f t="shared" si="4"/>
        <v>0</v>
      </c>
      <c r="K33" s="158">
        <f t="shared" si="4"/>
        <v>0</v>
      </c>
      <c r="L33" s="158">
        <f t="shared" si="4"/>
        <v>0</v>
      </c>
      <c r="M33" s="158">
        <f t="shared" si="4"/>
        <v>0</v>
      </c>
      <c r="N33" s="158">
        <f t="shared" si="4"/>
        <v>0</v>
      </c>
      <c r="O33" s="158">
        <f t="shared" si="4"/>
        <v>0</v>
      </c>
      <c r="P33" s="158">
        <f t="shared" si="4"/>
        <v>0</v>
      </c>
      <c r="Q33" s="158">
        <f t="shared" si="4"/>
        <v>0</v>
      </c>
      <c r="R33" s="158">
        <f t="shared" si="4"/>
        <v>0</v>
      </c>
      <c r="S33" s="158">
        <f>SUM(G33:R33)</f>
        <v>0</v>
      </c>
      <c r="T33" s="158">
        <f>IF(T32&lt;0,0,T32*0.19)</f>
        <v>0</v>
      </c>
      <c r="U33" s="158">
        <f>IF(U32&lt;0,0,U32*0.19)</f>
        <v>0</v>
      </c>
    </row>
    <row r="34" spans="1:21" ht="15" thickBot="1">
      <c r="A34" s="156" t="s">
        <v>171</v>
      </c>
      <c r="B34" s="157">
        <f>B32-B33</f>
        <v>0</v>
      </c>
      <c r="C34" s="157">
        <f aca="true" t="shared" si="5" ref="C34:R34">C32-C33</f>
        <v>0</v>
      </c>
      <c r="D34" s="157">
        <f t="shared" si="5"/>
        <v>0</v>
      </c>
      <c r="E34" s="157">
        <f t="shared" si="5"/>
        <v>0</v>
      </c>
      <c r="F34" s="157">
        <f t="shared" si="5"/>
        <v>0</v>
      </c>
      <c r="G34" s="157">
        <f t="shared" si="5"/>
        <v>0</v>
      </c>
      <c r="H34" s="157">
        <f t="shared" si="5"/>
        <v>0</v>
      </c>
      <c r="I34" s="157">
        <f t="shared" si="5"/>
        <v>0</v>
      </c>
      <c r="J34" s="157">
        <f t="shared" si="5"/>
        <v>0</v>
      </c>
      <c r="K34" s="157">
        <f t="shared" si="5"/>
        <v>0</v>
      </c>
      <c r="L34" s="157">
        <f t="shared" si="5"/>
        <v>0</v>
      </c>
      <c r="M34" s="157">
        <f t="shared" si="5"/>
        <v>0</v>
      </c>
      <c r="N34" s="157">
        <f t="shared" si="5"/>
        <v>0</v>
      </c>
      <c r="O34" s="157">
        <f t="shared" si="5"/>
        <v>0</v>
      </c>
      <c r="P34" s="157">
        <f t="shared" si="5"/>
        <v>0</v>
      </c>
      <c r="Q34" s="157">
        <f t="shared" si="5"/>
        <v>0</v>
      </c>
      <c r="R34" s="157">
        <f t="shared" si="5"/>
        <v>0</v>
      </c>
      <c r="S34" s="157">
        <f>S32-S33</f>
        <v>0</v>
      </c>
      <c r="T34" s="157">
        <f>T32-T33</f>
        <v>0</v>
      </c>
      <c r="U34" s="157">
        <f>U32-U33</f>
        <v>0</v>
      </c>
    </row>
  </sheetData>
  <sheetProtection/>
  <mergeCells count="2">
    <mergeCell ref="B2:E2"/>
    <mergeCell ref="G2:R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Zielone Ogrody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sekretariat</cp:lastModifiedBy>
  <cp:lastPrinted>2012-07-08T19:55:14Z</cp:lastPrinted>
  <dcterms:created xsi:type="dcterms:W3CDTF">2009-11-01T20:06:36Z</dcterms:created>
  <dcterms:modified xsi:type="dcterms:W3CDTF">2013-08-12T11:29:14Z</dcterms:modified>
  <cp:category/>
  <cp:version/>
  <cp:contentType/>
  <cp:contentStatus/>
</cp:coreProperties>
</file>